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firstSheet="1" activeTab="3"/>
  </bookViews>
  <sheets>
    <sheet name="Март" sheetId="1" r:id="rId1"/>
    <sheet name="Апрель" sheetId="2" r:id="rId2"/>
    <sheet name="Май" sheetId="3" r:id="rId3"/>
    <sheet name="Июнь" sheetId="4" r:id="rId4"/>
    <sheet name="Июль" sheetId="5" r:id="rId5"/>
    <sheet name="Август" sheetId="6" r:id="rId6"/>
    <sheet name="Сентябрь" sheetId="7" r:id="rId7"/>
    <sheet name="Октябрь" sheetId="8" r:id="rId8"/>
    <sheet name="Ноябрь" sheetId="9" r:id="rId9"/>
    <sheet name="Декабрь" sheetId="10" r:id="rId10"/>
    <sheet name="Общий" sheetId="11" r:id="rId11"/>
    <sheet name="Лист3" sheetId="12" r:id="rId12"/>
    <sheet name="Лист1" sheetId="13" r:id="rId13"/>
  </sheets>
  <definedNames>
    <definedName name="_xlnm.Print_Area" localSheetId="12">'Лист1'!$A$1:$Q$67</definedName>
  </definedNames>
  <calcPr fullCalcOnLoad="1"/>
</workbook>
</file>

<file path=xl/sharedStrings.xml><?xml version="1.0" encoding="utf-8"?>
<sst xmlns="http://schemas.openxmlformats.org/spreadsheetml/2006/main" count="275" uniqueCount="76">
  <si>
    <t>п/п</t>
  </si>
  <si>
    <t>Фамилия имя</t>
  </si>
  <si>
    <t>03.03 2011</t>
  </si>
  <si>
    <t>11.03 2011</t>
  </si>
  <si>
    <t>18.03 2011</t>
  </si>
  <si>
    <t>25.03 2011</t>
  </si>
  <si>
    <t>Число игр</t>
  </si>
  <si>
    <t>Общий рейтинг</t>
  </si>
  <si>
    <t>Рейтинговый коэфициент</t>
  </si>
  <si>
    <t>180 потолки</t>
  </si>
  <si>
    <t>Окончание буллом</t>
  </si>
  <si>
    <t>Мин. лег</t>
  </si>
  <si>
    <t>Макс. окончание</t>
  </si>
  <si>
    <t>Брежнев Александр</t>
  </si>
  <si>
    <t>Брежнев Дмитрий</t>
  </si>
  <si>
    <t>Васильев А.</t>
  </si>
  <si>
    <t>Качило Эдуард</t>
  </si>
  <si>
    <t>Ковалёв А.</t>
  </si>
  <si>
    <t>Котенко Олег</t>
  </si>
  <si>
    <t>Кучеренко Александр</t>
  </si>
  <si>
    <t>Логоша Евгений</t>
  </si>
  <si>
    <t>Покатилов Василий</t>
  </si>
  <si>
    <t>Трефилов Максим</t>
  </si>
  <si>
    <t>Фоменко Виталий</t>
  </si>
  <si>
    <t>Шипулин Сергей</t>
  </si>
  <si>
    <t>Шпак Степан</t>
  </si>
  <si>
    <t>Улезко Анатолий</t>
  </si>
  <si>
    <t>08.04  2011</t>
  </si>
  <si>
    <t>15.04  2011</t>
  </si>
  <si>
    <t>22.04  2011</t>
  </si>
  <si>
    <t>29.04  2014</t>
  </si>
  <si>
    <t>окончание буллом</t>
  </si>
  <si>
    <t>Макс. Окончание</t>
  </si>
  <si>
    <t>Васильев Сергей</t>
  </si>
  <si>
    <t>Ковалёв Алексей</t>
  </si>
  <si>
    <t>Крилевский Максим</t>
  </si>
  <si>
    <t>Крец Алёна</t>
  </si>
  <si>
    <t>Стребиж Татьяна</t>
  </si>
  <si>
    <t>Фамилия и имя участника</t>
  </si>
  <si>
    <t>02.05  2011</t>
  </si>
  <si>
    <t>06.05  2011</t>
  </si>
  <si>
    <t>13.05  2011</t>
  </si>
  <si>
    <t>20.05  2014</t>
  </si>
  <si>
    <t>27.05  2015</t>
  </si>
  <si>
    <t>Литвин Р.</t>
  </si>
  <si>
    <t>Фоменко Денис</t>
  </si>
  <si>
    <t>Усенко Николай</t>
  </si>
  <si>
    <t>03.06 2011</t>
  </si>
  <si>
    <t>06.06 2011</t>
  </si>
  <si>
    <t>10.06 2011</t>
  </si>
  <si>
    <t>17.06 2011</t>
  </si>
  <si>
    <t>Литвинов Роман</t>
  </si>
  <si>
    <t>Фамилия Имя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</si>
  <si>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</si>
  <si>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</si>
  <si>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</si>
  <si>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</si>
  <si>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</si>
  <si>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</si>
  <si>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</si>
  <si>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</si>
  <si>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</si>
  <si>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</si>
  <si>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</t>
  </si>
  <si>
    <t>общий  рейтинг за месяц</t>
  </si>
  <si>
    <t>количество отыгранных турниров</t>
  </si>
  <si>
    <t xml:space="preserve">рейтинговый коэффициент </t>
  </si>
  <si>
    <t xml:space="preserve">общий  рейтинг </t>
  </si>
  <si>
    <t xml:space="preserve">Ковалёв Алексей </t>
  </si>
  <si>
    <t xml:space="preserve">Крилевский Максим </t>
  </si>
  <si>
    <t>13.06 2011</t>
  </si>
  <si>
    <t>Видиборов Дмитрий</t>
  </si>
  <si>
    <t>23.06 2011</t>
  </si>
  <si>
    <t>30.06 2011</t>
  </si>
  <si>
    <t>Рыпунов Максим</t>
  </si>
  <si>
    <t>Дремов Платон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</si>
</sst>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2"/>
    </font>
    <font>
      <sz val="10"/>
      <name val="Arial"/>
      <family val="0"/>
    </font>
    <font>
      <sz val="12"/>
      <color indexed="17"/>
      <name val="Arial Cyr"/>
      <family val="2"/>
    </font>
    <font>
      <b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7"/>
      <name val="Arial Cyr"/>
      <family val="2"/>
    </font>
    <font>
      <sz val="12"/>
      <color indexed="17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8"/>
      <name val="Times New Roman"/>
      <family val="1"/>
    </font>
    <font>
      <b/>
      <i/>
      <sz val="18.25"/>
      <color indexed="8"/>
      <name val="Georgia"/>
      <family val="2"/>
    </font>
    <font>
      <b/>
      <sz val="11.75"/>
      <color indexed="8"/>
      <name val="Georgia"/>
      <family val="2"/>
    </font>
    <font>
      <sz val="11.75"/>
      <color indexed="8"/>
      <name val="Georgia"/>
      <family val="2"/>
    </font>
    <font>
      <b/>
      <i/>
      <sz val="16.75"/>
      <color indexed="8"/>
      <name val="Georgia"/>
      <family val="2"/>
    </font>
    <font>
      <b/>
      <sz val="10.5"/>
      <color indexed="8"/>
      <name val="Georgia"/>
      <family val="2"/>
    </font>
    <font>
      <sz val="10.5"/>
      <color indexed="8"/>
      <name val="Georgia"/>
      <family val="2"/>
    </font>
    <font>
      <b/>
      <i/>
      <sz val="12"/>
      <color indexed="14"/>
      <name val="Times New Roman"/>
      <family val="1"/>
    </font>
    <font>
      <b/>
      <i/>
      <sz val="15.25"/>
      <color indexed="8"/>
      <name val="Georgia"/>
      <family val="2"/>
    </font>
    <font>
      <b/>
      <sz val="9.5"/>
      <color indexed="8"/>
      <name val="Georgia"/>
      <family val="2"/>
    </font>
    <font>
      <sz val="9.5"/>
      <color indexed="8"/>
      <name val="Georgia"/>
      <family val="2"/>
    </font>
    <font>
      <b/>
      <sz val="15"/>
      <color indexed="8"/>
      <name val="Georgia"/>
      <family val="2"/>
    </font>
    <font>
      <i/>
      <sz val="12"/>
      <color indexed="8"/>
      <name val="Georgia"/>
      <family val="2"/>
    </font>
    <font>
      <b/>
      <sz val="12"/>
      <color indexed="8"/>
      <name val="Arial Cyr"/>
      <family val="2"/>
    </font>
    <font>
      <b/>
      <sz val="12"/>
      <color indexed="8"/>
      <name val="Georgia"/>
      <family val="2"/>
    </font>
    <font>
      <sz val="10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7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</font>
    <font>
      <b/>
      <sz val="16"/>
      <color indexed="12"/>
      <name val="Georgia"/>
      <family val="2"/>
    </font>
    <font>
      <b/>
      <sz val="11.5"/>
      <color indexed="9"/>
      <name val="Georgia"/>
      <family val="2"/>
    </font>
    <font>
      <i/>
      <sz val="11"/>
      <color indexed="18"/>
      <name val="Georgia"/>
      <family val="2"/>
    </font>
    <font>
      <b/>
      <sz val="11"/>
      <color indexed="8"/>
      <name val="Georgia"/>
      <family val="2"/>
    </font>
    <font>
      <b/>
      <i/>
      <sz val="11"/>
      <color indexed="8"/>
      <name val="Bookman Old Style"/>
      <family val="2"/>
    </font>
    <font>
      <sz val="8"/>
      <name val="Arial Cyr"/>
      <family val="2"/>
    </font>
    <font>
      <b/>
      <sz val="8"/>
      <color indexed="17"/>
      <name val="Times New Roman"/>
      <family val="1"/>
    </font>
    <font>
      <b/>
      <sz val="12"/>
      <color indexed="5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2" xfId="0" applyFont="1" applyBorder="1" applyAlignment="1">
      <alignment horizontal="center" vertical="center" textRotation="90" wrapText="1"/>
    </xf>
    <xf numFmtId="0" fontId="26" fillId="0" borderId="3" xfId="0" applyFont="1" applyBorder="1" applyAlignment="1">
      <alignment horizontal="center" vertical="center" textRotation="90" wrapText="1"/>
    </xf>
    <xf numFmtId="0" fontId="26" fillId="0" borderId="4" xfId="0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center" vertical="center" textRotation="90" wrapText="1"/>
    </xf>
    <xf numFmtId="0" fontId="26" fillId="0" borderId="6" xfId="0" applyFont="1" applyBorder="1" applyAlignment="1">
      <alignment horizontal="center" vertical="center" textRotation="90" wrapText="1"/>
    </xf>
    <xf numFmtId="0" fontId="26" fillId="0" borderId="7" xfId="0" applyFont="1" applyBorder="1" applyAlignment="1">
      <alignment horizontal="center" vertical="center" textRotation="90" wrapText="1"/>
    </xf>
    <xf numFmtId="0" fontId="26" fillId="0" borderId="8" xfId="0" applyFont="1" applyBorder="1" applyAlignment="1">
      <alignment horizontal="center" vertical="center" textRotation="90" wrapText="1"/>
    </xf>
    <xf numFmtId="0" fontId="26" fillId="0" borderId="9" xfId="0" applyFont="1" applyBorder="1" applyAlignment="1">
      <alignment horizontal="center" vertical="center" textRotation="90" wrapText="1"/>
    </xf>
    <xf numFmtId="0" fontId="26" fillId="0" borderId="1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9" fillId="0" borderId="11" xfId="0" applyFont="1" applyBorder="1" applyAlignment="1">
      <alignment horizontal="center" vertical="center" textRotation="90" wrapText="1"/>
    </xf>
    <xf numFmtId="0" fontId="29" fillId="0" borderId="12" xfId="0" applyFont="1" applyBorder="1" applyAlignment="1">
      <alignment horizontal="center" vertical="center" textRotation="90" wrapText="1"/>
    </xf>
    <xf numFmtId="0" fontId="29" fillId="0" borderId="13" xfId="0" applyFont="1" applyBorder="1" applyAlignment="1">
      <alignment horizontal="center" vertical="center" textRotation="90" wrapText="1"/>
    </xf>
    <xf numFmtId="0" fontId="30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31" fillId="0" borderId="16" xfId="0" applyNumberFormat="1" applyFont="1" applyBorder="1" applyAlignment="1">
      <alignment horizontal="center" vertical="center" wrapText="1"/>
    </xf>
    <xf numFmtId="164" fontId="32" fillId="0" borderId="17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32" fillId="0" borderId="18" xfId="0" applyNumberFormat="1" applyFont="1" applyBorder="1" applyAlignment="1">
      <alignment horizontal="center" vertical="center" wrapText="1"/>
    </xf>
    <xf numFmtId="164" fontId="32" fillId="0" borderId="13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164" fontId="31" fillId="0" borderId="20" xfId="0" applyNumberFormat="1" applyFont="1" applyBorder="1" applyAlignment="1">
      <alignment horizontal="center" vertical="center" wrapText="1"/>
    </xf>
    <xf numFmtId="164" fontId="32" fillId="0" borderId="10" xfId="0" applyNumberFormat="1" applyFont="1" applyBorder="1" applyAlignment="1">
      <alignment horizontal="center" vertical="center" wrapText="1"/>
    </xf>
    <xf numFmtId="164" fontId="32" fillId="0" borderId="20" xfId="0" applyNumberFormat="1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34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164" fontId="32" fillId="0" borderId="23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28" xfId="0" applyFont="1" applyFill="1" applyBorder="1" applyAlignment="1">
      <alignment horizontal="center" vertical="center" wrapText="1"/>
    </xf>
    <xf numFmtId="0" fontId="27" fillId="3" borderId="29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7" fillId="3" borderId="30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57500"/>
      <rgbColor rgb="00800080"/>
      <rgbColor rgb="00008080"/>
      <rgbColor rgb="00C0C0C0"/>
      <rgbColor rgb="00808080"/>
      <rgbColor rgb="009999FF"/>
      <rgbColor rgb="008C3D91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1" u="none" baseline="0">
                <a:solidFill>
                  <a:srgbClr val="000000"/>
                </a:solidFill>
              </a:rPr>
              <a:t>Рейтинги Славянска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0000FF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1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Март!$B$2:$B$15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Март!$I$2:$I$15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6869201"/>
        <c:axId val="40496218"/>
      </c:barChart>
      <c:catAx>
        <c:axId val="26869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Игроки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175" b="1" i="0" u="none" baseline="0">
                <a:solidFill>
                  <a:srgbClr val="000000"/>
                </a:solidFill>
              </a:defRPr>
            </a:pPr>
          </a:p>
        </c:txPr>
        <c:crossAx val="40496218"/>
        <c:crossesAt val="0"/>
        <c:auto val="1"/>
        <c:lblOffset val="100"/>
        <c:noMultiLvlLbl val="0"/>
      </c:catAx>
      <c:valAx>
        <c:axId val="40496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Рейтинг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6869201"/>
        <c:crossesAt val="1"/>
        <c:crossBetween val="between"/>
        <c:dispUnits/>
      </c:valAx>
      <c:spPr>
        <a:gradFill rotWithShape="1">
          <a:gsLst>
            <a:gs pos="0">
              <a:srgbClr val="757500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1" u="none" baseline="0">
                <a:solidFill>
                  <a:srgbClr val="000000"/>
                </a:solidFill>
              </a:rPr>
              <a:t>Рейтинги Славянска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0000FF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1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Апрель!$B$2:$B$18</c:f>
              <c:str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cat>
          <c:val>
            <c:numRef>
              <c:f>Апрель!$I$2:$I$18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28921643"/>
        <c:axId val="58968196"/>
      </c:barChart>
      <c:catAx>
        <c:axId val="2892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Игроки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58968196"/>
        <c:crossesAt val="0"/>
        <c:auto val="1"/>
        <c:lblOffset val="100"/>
        <c:noMultiLvlLbl val="0"/>
      </c:catAx>
      <c:valAx>
        <c:axId val="58968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Рейтинг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8921643"/>
        <c:crossesAt val="1"/>
        <c:crossBetween val="between"/>
        <c:dispUnits/>
      </c:valAx>
      <c:spPr>
        <a:gradFill rotWithShape="1">
          <a:gsLst>
            <a:gs pos="0">
              <a:srgbClr val="757500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1" u="none" baseline="0">
                <a:solidFill>
                  <a:srgbClr val="000000"/>
                </a:solidFill>
              </a:rPr>
              <a:t>Рейтинги Славянска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0000FF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1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Май!$B$2:$B$18</c:f>
              <c:str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cat>
          <c:val>
            <c:numRef>
              <c:f>Май!$J$2:$J$18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60951717"/>
        <c:axId val="11694542"/>
      </c:barChart>
      <c:catAx>
        <c:axId val="60951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Игроки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36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1694542"/>
        <c:crossesAt val="0"/>
        <c:auto val="1"/>
        <c:lblOffset val="100"/>
        <c:noMultiLvlLbl val="0"/>
      </c:catAx>
      <c:valAx>
        <c:axId val="11694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Рейтинг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0951717"/>
        <c:crossesAt val="1"/>
        <c:crossBetween val="between"/>
        <c:dispUnits/>
      </c:valAx>
      <c:spPr>
        <a:gradFill rotWithShape="1">
          <a:gsLst>
            <a:gs pos="0">
              <a:srgbClr val="757500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Рейтинговые коэффициенты Славянска 
за июнь 2011</a:t>
            </a:r>
          </a:p>
        </c:rich>
      </c:tx>
      <c:layout/>
      <c:spPr>
        <a:noFill/>
        <a:ln>
          <a:noFill/>
        </a:ln>
      </c:spPr>
    </c:title>
    <c:view3D>
      <c:rotX val="16"/>
      <c:rotY val="19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Июнь!$B$2:$B$16</c:f>
              <c:strCache/>
            </c:strRef>
          </c:cat>
          <c:val>
            <c:numRef>
              <c:f>Июнь!$L$2:$L$16</c:f>
              <c:numCache/>
            </c:numRef>
          </c:val>
          <c:shape val="cylinder"/>
        </c:ser>
        <c:shape val="box"/>
        <c:axId val="38142015"/>
        <c:axId val="7733816"/>
      </c:bar3DChart>
      <c:catAx>
        <c:axId val="3814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игроки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7733816"/>
        <c:crossesAt val="0"/>
        <c:auto val="1"/>
        <c:lblOffset val="100"/>
        <c:noMultiLvlLbl val="0"/>
      </c:catAx>
      <c:valAx>
        <c:axId val="7733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814201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808080"/>
        </a:solidFill>
      </c:spP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Рейтинговые коэффициенты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Общий!$B$3:$B$25</c:f>
              <c:strCache/>
            </c:strRef>
          </c:cat>
          <c:val>
            <c:numRef>
              <c:f>Общий!$AI$3:$AI$25</c:f>
              <c:numCache/>
            </c:numRef>
          </c:val>
        </c:ser>
        <c:axId val="2495481"/>
        <c:axId val="22459330"/>
      </c:barChart>
      <c:catAx>
        <c:axId val="2495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Имена дартсменов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1" u="none" baseline="0">
                <a:solidFill>
                  <a:srgbClr val="000080"/>
                </a:solidFill>
              </a:defRPr>
            </a:pPr>
          </a:p>
        </c:txPr>
        <c:crossAx val="22459330"/>
        <c:crossesAt val="0"/>
        <c:auto val="1"/>
        <c:lblOffset val="100"/>
        <c:noMultiLvlLbl val="0"/>
      </c:catAx>
      <c:valAx>
        <c:axId val="22459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solidFill>
                      <a:srgbClr val="000000"/>
                    </a:solidFill>
                  </a:rPr>
                  <a:t>Коэфициенты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495481"/>
        <c:crossesAt val="1"/>
        <c:crossBetween val="between"/>
        <c:dispUnits/>
      </c:valAx>
      <c:spPr>
        <a:gradFill rotWithShape="1">
          <a:gsLst>
            <a:gs pos="0">
              <a:srgbClr val="8C3D91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FFFF00"/>
          </a:solidFill>
        </a:ln>
      </c:spPr>
    </c:plotArea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Рейтинговые коэффициенты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Общий!$B$3:$B$25</c:f>
              <c:strCache>
                <c:ptCount val="23"/>
                <c:pt idx="0">
                  <c:v>Брежнев Александр</c:v>
                </c:pt>
                <c:pt idx="1">
                  <c:v>Брежнев Дмитрий</c:v>
                </c:pt>
                <c:pt idx="2">
                  <c:v>Васильев Сергей</c:v>
                </c:pt>
                <c:pt idx="3">
                  <c:v>Видиборов Дмитрий</c:v>
                </c:pt>
                <c:pt idx="4">
                  <c:v>Дремов Платон</c:v>
                </c:pt>
                <c:pt idx="5">
                  <c:v>Качило Эдуард</c:v>
                </c:pt>
                <c:pt idx="6">
                  <c:v>Ковалёв Алексей </c:v>
                </c:pt>
                <c:pt idx="7">
                  <c:v>Котенко Олег</c:v>
                </c:pt>
                <c:pt idx="8">
                  <c:v>Крилевский Максим </c:v>
                </c:pt>
                <c:pt idx="9">
                  <c:v>Кучеренко Александр</c:v>
                </c:pt>
                <c:pt idx="10">
                  <c:v>Литвинов Роман</c:v>
                </c:pt>
                <c:pt idx="11">
                  <c:v>Логоша Евгений</c:v>
                </c:pt>
                <c:pt idx="12">
                  <c:v>Покатилов Василий</c:v>
                </c:pt>
                <c:pt idx="13">
                  <c:v>Рыпунов Максим</c:v>
                </c:pt>
                <c:pt idx="14">
                  <c:v>Трефилов Максим</c:v>
                </c:pt>
                <c:pt idx="15">
                  <c:v>Фоменко Виталий</c:v>
                </c:pt>
                <c:pt idx="16">
                  <c:v>Шипулин Сергей</c:v>
                </c:pt>
                <c:pt idx="17">
                  <c:v>Шпак Степан</c:v>
                </c:pt>
                <c:pt idx="18">
                  <c:v>Улезко Анатолий</c:v>
                </c:pt>
                <c:pt idx="19">
                  <c:v>Крец Алёна</c:v>
                </c:pt>
                <c:pt idx="20">
                  <c:v>Стребиж Татьяна</c:v>
                </c:pt>
                <c:pt idx="21">
                  <c:v>Фоменко Денис</c:v>
                </c:pt>
                <c:pt idx="22">
                  <c:v>Усенко Николай</c:v>
                </c:pt>
              </c:strCache>
            </c:strRef>
          </c:cat>
          <c:val>
            <c:numRef>
              <c:f>Общий!$AI$3:$AI$25</c:f>
              <c:numCache>
                <c:ptCount val="23"/>
                <c:pt idx="0">
                  <c:v>78.22222222222223</c:v>
                </c:pt>
                <c:pt idx="1">
                  <c:v>53.36363636363637</c:v>
                </c:pt>
                <c:pt idx="2">
                  <c:v>15.25</c:v>
                </c:pt>
                <c:pt idx="3">
                  <c:v>7</c:v>
                </c:pt>
                <c:pt idx="4">
                  <c:v>28</c:v>
                </c:pt>
                <c:pt idx="5">
                  <c:v>78.33333333333333</c:v>
                </c:pt>
                <c:pt idx="6">
                  <c:v>10</c:v>
                </c:pt>
                <c:pt idx="7">
                  <c:v>51.22222222222222</c:v>
                </c:pt>
                <c:pt idx="8">
                  <c:v>18.8</c:v>
                </c:pt>
                <c:pt idx="9">
                  <c:v>22.11111111111111</c:v>
                </c:pt>
                <c:pt idx="10">
                  <c:v>16.8</c:v>
                </c:pt>
                <c:pt idx="11">
                  <c:v>73.23529411764706</c:v>
                </c:pt>
                <c:pt idx="12">
                  <c:v>20.76923076923077</c:v>
                </c:pt>
                <c:pt idx="13">
                  <c:v>28</c:v>
                </c:pt>
                <c:pt idx="14">
                  <c:v>20</c:v>
                </c:pt>
                <c:pt idx="15">
                  <c:v>20.88888888888889</c:v>
                </c:pt>
                <c:pt idx="16">
                  <c:v>41.53846153846154</c:v>
                </c:pt>
                <c:pt idx="17">
                  <c:v>10</c:v>
                </c:pt>
                <c:pt idx="18">
                  <c:v>75</c:v>
                </c:pt>
                <c:pt idx="19">
                  <c:v>41.5</c:v>
                </c:pt>
                <c:pt idx="20">
                  <c:v>22</c:v>
                </c:pt>
                <c:pt idx="21">
                  <c:v>8.5</c:v>
                </c:pt>
                <c:pt idx="22">
                  <c:v>10</c:v>
                </c:pt>
              </c:numCache>
            </c:numRef>
          </c:val>
        </c:ser>
        <c:axId val="807379"/>
        <c:axId val="7266412"/>
      </c:barChart>
      <c:catAx>
        <c:axId val="807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Имена дартсменов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1" u="none" baseline="0">
                <a:solidFill>
                  <a:srgbClr val="000080"/>
                </a:solidFill>
              </a:defRPr>
            </a:pPr>
          </a:p>
        </c:txPr>
        <c:crossAx val="7266412"/>
        <c:crossesAt val="0"/>
        <c:auto val="1"/>
        <c:lblOffset val="100"/>
        <c:noMultiLvlLbl val="0"/>
      </c:catAx>
      <c:valAx>
        <c:axId val="7266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solidFill>
                      <a:srgbClr val="000000"/>
                    </a:solidFill>
                  </a:rPr>
                  <a:t>Коэфициенты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807379"/>
        <c:crossesAt val="1"/>
        <c:crossBetween val="between"/>
        <c:dispUnits/>
      </c:valAx>
      <c:spPr>
        <a:gradFill rotWithShape="1">
          <a:gsLst>
            <a:gs pos="0">
              <a:srgbClr val="8C3D91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FFFF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Рейтинговые коэфициенты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Общий!$B$3:$B$25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Общий!$AI$3:$AI$25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65397709"/>
        <c:axId val="51708470"/>
      </c:barChart>
      <c:catAx>
        <c:axId val="65397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Имена дартсменов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1" u="none" baseline="0">
                <a:solidFill>
                  <a:srgbClr val="000080"/>
                </a:solidFill>
              </a:defRPr>
            </a:pPr>
          </a:p>
        </c:txPr>
        <c:crossAx val="51708470"/>
        <c:crossesAt val="0"/>
        <c:auto val="1"/>
        <c:lblOffset val="100"/>
        <c:noMultiLvlLbl val="0"/>
      </c:catAx>
      <c:valAx>
        <c:axId val="51708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solidFill>
                      <a:srgbClr val="000000"/>
                    </a:solidFill>
                  </a:rPr>
                  <a:t>Коэфициенты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5397709"/>
        <c:crossesAt val="1"/>
        <c:crossBetween val="between"/>
        <c:dispUnits/>
      </c:valAx>
      <c:spPr>
        <a:gradFill rotWithShape="1">
          <a:gsLst>
            <a:gs pos="0">
              <a:srgbClr val="8C3D91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FFFF0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104775</xdr:rowOff>
    </xdr:from>
    <xdr:to>
      <xdr:col>12</xdr:col>
      <xdr:colOff>819150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19050" y="3724275"/>
        <a:ext cx="90011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18</xdr:row>
      <xdr:rowOff>28575</xdr:rowOff>
    </xdr:from>
    <xdr:to>
      <xdr:col>12</xdr:col>
      <xdr:colOff>409575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219075" y="4448175"/>
        <a:ext cx="83534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57150</xdr:rowOff>
    </xdr:from>
    <xdr:to>
      <xdr:col>13</xdr:col>
      <xdr:colOff>676275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0" y="4352925"/>
        <a:ext cx="90201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15</xdr:col>
      <xdr:colOff>657225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9525" y="3905250"/>
        <a:ext cx="99250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35</xdr:col>
      <xdr:colOff>0</xdr:colOff>
      <xdr:row>75</xdr:row>
      <xdr:rowOff>47625</xdr:rowOff>
    </xdr:to>
    <xdr:graphicFrame>
      <xdr:nvGraphicFramePr>
        <xdr:cNvPr id="1" name="Chart 1"/>
        <xdr:cNvGraphicFramePr/>
      </xdr:nvGraphicFramePr>
      <xdr:xfrm>
        <a:off x="9525" y="7210425"/>
        <a:ext cx="10163175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17</xdr:col>
      <xdr:colOff>0</xdr:colOff>
      <xdr:row>52</xdr:row>
      <xdr:rowOff>142875</xdr:rowOff>
    </xdr:to>
    <xdr:graphicFrame>
      <xdr:nvGraphicFramePr>
        <xdr:cNvPr id="1" name="Chart 1"/>
        <xdr:cNvGraphicFramePr/>
      </xdr:nvGraphicFramePr>
      <xdr:xfrm>
        <a:off x="9525" y="7210425"/>
        <a:ext cx="76200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209550</xdr:rowOff>
    </xdr:from>
    <xdr:to>
      <xdr:col>16</xdr:col>
      <xdr:colOff>371475</xdr:colOff>
      <xdr:row>63</xdr:row>
      <xdr:rowOff>95250</xdr:rowOff>
    </xdr:to>
    <xdr:graphicFrame>
      <xdr:nvGraphicFramePr>
        <xdr:cNvPr id="1" name="Chart 1"/>
        <xdr:cNvGraphicFramePr/>
      </xdr:nvGraphicFramePr>
      <xdr:xfrm>
        <a:off x="0" y="6581775"/>
        <a:ext cx="732472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5"/>
  <sheetViews>
    <sheetView zoomScale="47" zoomScaleNormal="47" workbookViewId="0" topLeftCell="A1">
      <selection activeCell="B10" sqref="A1:Q46"/>
    </sheetView>
  </sheetViews>
  <sheetFormatPr defaultColWidth="9.00390625" defaultRowHeight="12.75"/>
  <cols>
    <col min="1" max="1" width="4.125" style="1" customWidth="1"/>
    <col min="2" max="2" width="24.25390625" style="0" customWidth="1"/>
    <col min="3" max="3" width="6.75390625" style="0" customWidth="1"/>
    <col min="4" max="4" width="6.375" style="0" customWidth="1"/>
    <col min="5" max="5" width="5.875" style="0" customWidth="1"/>
    <col min="6" max="7" width="6.125" style="0" customWidth="1"/>
    <col min="9" max="9" width="12.75390625" style="0" customWidth="1"/>
    <col min="11" max="11" width="10.625" style="0" customWidth="1"/>
    <col min="12" max="12" width="6.625" style="0" customWidth="1"/>
    <col min="13" max="13" width="11.125" style="0" customWidth="1"/>
  </cols>
  <sheetData>
    <row r="1" spans="1:13" s="5" customFormat="1" ht="43.5" customHeight="1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17.25" customHeight="1">
      <c r="A2" s="6">
        <v>1</v>
      </c>
      <c r="B2" s="7" t="s">
        <v>13</v>
      </c>
      <c r="C2" s="8">
        <v>75</v>
      </c>
      <c r="D2" s="8">
        <v>100</v>
      </c>
      <c r="E2" s="8">
        <v>100</v>
      </c>
      <c r="F2" s="8">
        <v>75</v>
      </c>
      <c r="G2" s="8">
        <f>COUNTIF(C2:F2,"&lt;&gt;0")</f>
        <v>4</v>
      </c>
      <c r="H2" s="9">
        <f aca="true" t="shared" si="0" ref="H2:H15">SUM(C2:F2)</f>
        <v>350</v>
      </c>
      <c r="I2" s="10">
        <f>H2/G2</f>
        <v>87.5</v>
      </c>
      <c r="J2" s="8">
        <v>4</v>
      </c>
      <c r="K2" s="8">
        <v>3</v>
      </c>
      <c r="L2" s="8">
        <v>17</v>
      </c>
      <c r="M2" s="8">
        <v>112</v>
      </c>
    </row>
    <row r="3" spans="1:13" ht="17.25" customHeight="1">
      <c r="A3" s="6">
        <v>2</v>
      </c>
      <c r="B3" s="7" t="s">
        <v>14</v>
      </c>
      <c r="C3" s="8">
        <v>0</v>
      </c>
      <c r="D3" s="8">
        <v>18</v>
      </c>
      <c r="E3" s="8">
        <v>28</v>
      </c>
      <c r="F3" s="8">
        <v>100</v>
      </c>
      <c r="G3" s="8">
        <f aca="true" t="shared" si="1" ref="G3:G14">COUNTIF(C3:F3,"&lt;&gt;0")</f>
        <v>3</v>
      </c>
      <c r="H3" s="9">
        <f t="shared" si="0"/>
        <v>146</v>
      </c>
      <c r="I3" s="10">
        <f aca="true" t="shared" si="2" ref="I3:I15">H3/G3</f>
        <v>48.666666666666664</v>
      </c>
      <c r="J3" s="8"/>
      <c r="K3" s="8">
        <v>1</v>
      </c>
      <c r="L3" s="8"/>
      <c r="M3" s="8"/>
    </row>
    <row r="4" spans="1:13" ht="17.25" customHeight="1">
      <c r="A4" s="6">
        <v>3</v>
      </c>
      <c r="B4" s="7" t="s">
        <v>15</v>
      </c>
      <c r="C4" s="8">
        <v>0</v>
      </c>
      <c r="D4" s="8">
        <v>0</v>
      </c>
      <c r="E4" s="8">
        <v>0</v>
      </c>
      <c r="F4" s="8">
        <v>1</v>
      </c>
      <c r="G4" s="8">
        <f t="shared" si="1"/>
        <v>1</v>
      </c>
      <c r="H4" s="9">
        <f t="shared" si="0"/>
        <v>1</v>
      </c>
      <c r="I4" s="10">
        <f t="shared" si="2"/>
        <v>1</v>
      </c>
      <c r="J4" s="8"/>
      <c r="K4" s="8"/>
      <c r="L4" s="8"/>
      <c r="M4" s="8"/>
    </row>
    <row r="5" spans="1:13" ht="17.25" customHeight="1">
      <c r="A5" s="6">
        <v>4</v>
      </c>
      <c r="B5" s="7" t="s">
        <v>16</v>
      </c>
      <c r="C5" s="8">
        <v>100</v>
      </c>
      <c r="D5" s="8">
        <v>40</v>
      </c>
      <c r="E5" s="8">
        <v>0</v>
      </c>
      <c r="F5" s="8">
        <v>0</v>
      </c>
      <c r="G5" s="8">
        <f t="shared" si="1"/>
        <v>2</v>
      </c>
      <c r="H5" s="9">
        <f t="shared" si="0"/>
        <v>140</v>
      </c>
      <c r="I5" s="10">
        <f t="shared" si="2"/>
        <v>70</v>
      </c>
      <c r="J5" s="8"/>
      <c r="K5" s="8"/>
      <c r="L5" s="8"/>
      <c r="M5" s="8"/>
    </row>
    <row r="6" spans="1:13" ht="17.25" customHeight="1">
      <c r="A6" s="6">
        <v>5</v>
      </c>
      <c r="B6" s="7" t="s">
        <v>17</v>
      </c>
      <c r="C6" s="8">
        <v>0</v>
      </c>
      <c r="D6" s="8">
        <v>0</v>
      </c>
      <c r="E6" s="8">
        <v>0</v>
      </c>
      <c r="F6" s="8">
        <v>10</v>
      </c>
      <c r="G6" s="8">
        <f t="shared" si="1"/>
        <v>1</v>
      </c>
      <c r="H6" s="9">
        <f t="shared" si="0"/>
        <v>10</v>
      </c>
      <c r="I6" s="10">
        <f t="shared" si="2"/>
        <v>10</v>
      </c>
      <c r="J6" s="8"/>
      <c r="K6" s="8"/>
      <c r="L6" s="8"/>
      <c r="M6" s="8"/>
    </row>
    <row r="7" spans="1:13" ht="17.25" customHeight="1">
      <c r="A7" s="6">
        <v>6</v>
      </c>
      <c r="B7" s="7" t="s">
        <v>18</v>
      </c>
      <c r="C7" s="8">
        <v>0</v>
      </c>
      <c r="D7" s="8">
        <v>55</v>
      </c>
      <c r="E7" s="8">
        <v>28</v>
      </c>
      <c r="F7" s="8">
        <v>40</v>
      </c>
      <c r="G7" s="8">
        <f t="shared" si="1"/>
        <v>3</v>
      </c>
      <c r="H7" s="9">
        <f t="shared" si="0"/>
        <v>123</v>
      </c>
      <c r="I7" s="10">
        <f t="shared" si="2"/>
        <v>41</v>
      </c>
      <c r="J7" s="8"/>
      <c r="K7" s="8">
        <v>1</v>
      </c>
      <c r="L7" s="8"/>
      <c r="M7" s="8"/>
    </row>
    <row r="8" spans="1:13" ht="17.25" customHeight="1">
      <c r="A8" s="6">
        <v>7</v>
      </c>
      <c r="B8" s="7" t="s">
        <v>19</v>
      </c>
      <c r="C8" s="8">
        <v>18</v>
      </c>
      <c r="D8" s="8">
        <v>0</v>
      </c>
      <c r="E8" s="8">
        <v>0</v>
      </c>
      <c r="F8" s="8">
        <v>1</v>
      </c>
      <c r="G8" s="8">
        <f t="shared" si="1"/>
        <v>2</v>
      </c>
      <c r="H8" s="9">
        <f t="shared" si="0"/>
        <v>19</v>
      </c>
      <c r="I8" s="10">
        <f t="shared" si="2"/>
        <v>9.5</v>
      </c>
      <c r="J8" s="8"/>
      <c r="K8" s="8"/>
      <c r="L8" s="8"/>
      <c r="M8" s="8"/>
    </row>
    <row r="9" spans="1:13" ht="17.25" customHeight="1">
      <c r="A9" s="6">
        <v>8</v>
      </c>
      <c r="B9" s="7" t="s">
        <v>20</v>
      </c>
      <c r="C9" s="8">
        <v>55</v>
      </c>
      <c r="D9" s="8">
        <v>75</v>
      </c>
      <c r="E9" s="8">
        <v>0</v>
      </c>
      <c r="F9" s="8">
        <v>55</v>
      </c>
      <c r="G9" s="8">
        <f t="shared" si="1"/>
        <v>3</v>
      </c>
      <c r="H9" s="9">
        <f t="shared" si="0"/>
        <v>185</v>
      </c>
      <c r="I9" s="10">
        <f t="shared" si="2"/>
        <v>61.666666666666664</v>
      </c>
      <c r="J9" s="8"/>
      <c r="K9" s="8"/>
      <c r="L9" s="8"/>
      <c r="M9" s="8"/>
    </row>
    <row r="10" spans="1:13" ht="17.25" customHeight="1">
      <c r="A10" s="6">
        <v>9</v>
      </c>
      <c r="B10" s="7" t="s">
        <v>21</v>
      </c>
      <c r="C10" s="8">
        <v>18</v>
      </c>
      <c r="D10" s="8">
        <v>0</v>
      </c>
      <c r="E10" s="8">
        <v>10</v>
      </c>
      <c r="F10" s="8">
        <v>10</v>
      </c>
      <c r="G10" s="8">
        <f t="shared" si="1"/>
        <v>3</v>
      </c>
      <c r="H10" s="9">
        <f t="shared" si="0"/>
        <v>38</v>
      </c>
      <c r="I10" s="10">
        <f t="shared" si="2"/>
        <v>12.666666666666666</v>
      </c>
      <c r="J10" s="8"/>
      <c r="K10" s="8"/>
      <c r="L10" s="8"/>
      <c r="M10" s="8"/>
    </row>
    <row r="11" spans="1:13" ht="17.25" customHeight="1">
      <c r="A11" s="6">
        <v>10</v>
      </c>
      <c r="B11" s="7" t="s">
        <v>22</v>
      </c>
      <c r="C11" s="8">
        <v>40</v>
      </c>
      <c r="D11" s="8">
        <v>10</v>
      </c>
      <c r="E11" s="8">
        <v>0</v>
      </c>
      <c r="F11" s="8">
        <v>0</v>
      </c>
      <c r="G11" s="8">
        <f t="shared" si="1"/>
        <v>2</v>
      </c>
      <c r="H11" s="9">
        <f t="shared" si="0"/>
        <v>50</v>
      </c>
      <c r="I11" s="10">
        <f t="shared" si="2"/>
        <v>25</v>
      </c>
      <c r="J11" s="8"/>
      <c r="K11" s="8"/>
      <c r="L11" s="8"/>
      <c r="M11" s="8"/>
    </row>
    <row r="12" spans="1:13" ht="17.25" customHeight="1">
      <c r="A12" s="6">
        <v>11</v>
      </c>
      <c r="B12" s="7" t="s">
        <v>23</v>
      </c>
      <c r="C12" s="8">
        <v>18</v>
      </c>
      <c r="D12" s="8">
        <v>28</v>
      </c>
      <c r="E12" s="8">
        <v>40</v>
      </c>
      <c r="F12" s="8">
        <v>28</v>
      </c>
      <c r="G12" s="8">
        <f t="shared" si="1"/>
        <v>4</v>
      </c>
      <c r="H12" s="9">
        <f t="shared" si="0"/>
        <v>114</v>
      </c>
      <c r="I12" s="10">
        <f t="shared" si="2"/>
        <v>28.5</v>
      </c>
      <c r="J12" s="8"/>
      <c r="K12" s="8"/>
      <c r="L12" s="8"/>
      <c r="M12" s="8"/>
    </row>
    <row r="13" spans="1:13" ht="17.25" customHeight="1">
      <c r="A13" s="6">
        <v>12</v>
      </c>
      <c r="B13" s="7" t="s">
        <v>24</v>
      </c>
      <c r="C13" s="8">
        <v>18</v>
      </c>
      <c r="D13" s="8">
        <v>0</v>
      </c>
      <c r="E13" s="8">
        <v>55</v>
      </c>
      <c r="F13" s="8">
        <v>28</v>
      </c>
      <c r="G13" s="8">
        <f t="shared" si="1"/>
        <v>3</v>
      </c>
      <c r="H13" s="9">
        <f t="shared" si="0"/>
        <v>101</v>
      </c>
      <c r="I13" s="10">
        <f t="shared" si="2"/>
        <v>33.666666666666664</v>
      </c>
      <c r="J13" s="8"/>
      <c r="K13" s="8"/>
      <c r="L13" s="8"/>
      <c r="M13" s="8"/>
    </row>
    <row r="14" spans="1:13" ht="17.25" customHeight="1">
      <c r="A14" s="6">
        <v>13</v>
      </c>
      <c r="B14" s="7" t="s">
        <v>25</v>
      </c>
      <c r="C14" s="8">
        <v>0</v>
      </c>
      <c r="D14" s="8">
        <v>0</v>
      </c>
      <c r="E14" s="8">
        <v>10</v>
      </c>
      <c r="F14" s="8">
        <v>0</v>
      </c>
      <c r="G14" s="8">
        <f t="shared" si="1"/>
        <v>1</v>
      </c>
      <c r="H14" s="9">
        <f t="shared" si="0"/>
        <v>10</v>
      </c>
      <c r="I14" s="10">
        <f t="shared" si="2"/>
        <v>10</v>
      </c>
      <c r="J14" s="8"/>
      <c r="K14" s="8"/>
      <c r="L14" s="8"/>
      <c r="M14" s="8"/>
    </row>
    <row r="15" spans="1:13" ht="17.25" customHeight="1">
      <c r="A15" s="6">
        <v>14</v>
      </c>
      <c r="B15" s="11" t="s">
        <v>26</v>
      </c>
      <c r="C15" s="8">
        <v>0</v>
      </c>
      <c r="D15" s="8">
        <v>0</v>
      </c>
      <c r="E15" s="8">
        <v>75</v>
      </c>
      <c r="F15" s="8">
        <v>0</v>
      </c>
      <c r="G15" s="8">
        <f>COUNTIF(C15:F15,"&lt;&gt;0")</f>
        <v>1</v>
      </c>
      <c r="H15" s="9">
        <f t="shared" si="0"/>
        <v>75</v>
      </c>
      <c r="I15" s="10">
        <f t="shared" si="2"/>
        <v>75</v>
      </c>
      <c r="J15" s="8">
        <v>2</v>
      </c>
      <c r="K15" s="8"/>
      <c r="L15" s="8"/>
      <c r="M15" s="8">
        <v>138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A1"/>
  <sheetViews>
    <sheetView zoomScale="47" zoomScaleNormal="47" workbookViewId="0" topLeftCell="A1">
      <selection activeCell="I38" sqref="A1:Q46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</sheetPr>
  <dimension ref="A1:AI27"/>
  <sheetViews>
    <sheetView zoomScale="75" zoomScaleNormal="75" workbookViewId="0" topLeftCell="A13">
      <selection activeCell="AL21" sqref="AL21"/>
    </sheetView>
  </sheetViews>
  <sheetFormatPr defaultColWidth="9.00390625" defaultRowHeight="12.75"/>
  <cols>
    <col min="1" max="1" width="4.25390625" style="13" customWidth="1"/>
    <col min="2" max="2" width="23.00390625" style="13" customWidth="1"/>
    <col min="3" max="3" width="4.375" style="13" customWidth="1"/>
    <col min="4" max="4" width="3.125" style="13" customWidth="1"/>
    <col min="5" max="5" width="5.625" style="13" customWidth="1"/>
    <col min="6" max="6" width="4.625" style="13" customWidth="1"/>
    <col min="7" max="7" width="4.25390625" style="13" customWidth="1"/>
    <col min="8" max="8" width="5.25390625" style="13" customWidth="1"/>
    <col min="9" max="9" width="4.25390625" style="13" customWidth="1"/>
    <col min="10" max="10" width="3.375" style="13" customWidth="1"/>
    <col min="11" max="11" width="5.625" style="13" customWidth="1"/>
    <col min="12" max="12" width="4.625" style="13" customWidth="1"/>
    <col min="13" max="13" width="4.375" style="13" customWidth="1"/>
    <col min="14" max="14" width="5.75390625" style="13" customWidth="1"/>
    <col min="15" max="31" width="2.00390625" style="13" customWidth="1"/>
    <col min="32" max="32" width="2.375" style="13" customWidth="1"/>
    <col min="33" max="33" width="5.00390625" style="13" customWidth="1"/>
    <col min="34" max="34" width="4.375" style="13" customWidth="1"/>
    <col min="35" max="35" width="5.25390625" style="13" customWidth="1"/>
    <col min="36" max="16384" width="9.125" style="13" customWidth="1"/>
  </cols>
  <sheetData>
    <row r="1" spans="1:35" ht="16.5" customHeight="1">
      <c r="A1" s="78" t="s">
        <v>0</v>
      </c>
      <c r="B1" s="79" t="s">
        <v>52</v>
      </c>
      <c r="C1" s="80" t="s">
        <v>53</v>
      </c>
      <c r="D1" s="80"/>
      <c r="E1" s="80"/>
      <c r="F1" s="80" t="s">
        <v>54</v>
      </c>
      <c r="G1" s="80"/>
      <c r="H1" s="80"/>
      <c r="I1" s="76" t="s">
        <v>55</v>
      </c>
      <c r="J1" s="76"/>
      <c r="K1" s="76"/>
      <c r="L1" s="76" t="s">
        <v>56</v>
      </c>
      <c r="M1" s="76"/>
      <c r="N1" s="76"/>
      <c r="O1" s="77" t="s">
        <v>57</v>
      </c>
      <c r="P1" s="77"/>
      <c r="Q1" s="77"/>
      <c r="R1" s="74" t="s">
        <v>58</v>
      </c>
      <c r="S1" s="74"/>
      <c r="T1" s="74"/>
      <c r="U1" s="74" t="s">
        <v>59</v>
      </c>
      <c r="V1" s="74"/>
      <c r="W1" s="74"/>
      <c r="X1" s="74" t="s">
        <v>60</v>
      </c>
      <c r="Y1" s="74"/>
      <c r="Z1" s="74"/>
      <c r="AA1" s="74" t="s">
        <v>61</v>
      </c>
      <c r="AB1" s="74"/>
      <c r="AC1" s="74"/>
      <c r="AD1" s="75" t="s">
        <v>62</v>
      </c>
      <c r="AE1" s="75"/>
      <c r="AF1" s="75"/>
      <c r="AG1" s="73" t="s">
        <v>63</v>
      </c>
      <c r="AH1" s="73"/>
      <c r="AI1" s="73"/>
    </row>
    <row r="2" spans="1:35" ht="171.75" customHeight="1">
      <c r="A2" s="78"/>
      <c r="B2" s="79"/>
      <c r="C2" s="14" t="s">
        <v>64</v>
      </c>
      <c r="D2" s="15" t="s">
        <v>65</v>
      </c>
      <c r="E2" s="16" t="s">
        <v>66</v>
      </c>
      <c r="F2" s="14" t="s">
        <v>64</v>
      </c>
      <c r="G2" s="15" t="s">
        <v>65</v>
      </c>
      <c r="H2" s="16" t="s">
        <v>66</v>
      </c>
      <c r="I2" s="17" t="s">
        <v>64</v>
      </c>
      <c r="J2" s="18" t="s">
        <v>65</v>
      </c>
      <c r="K2" s="19" t="s">
        <v>66</v>
      </c>
      <c r="L2" s="20" t="s">
        <v>64</v>
      </c>
      <c r="M2" s="18" t="s">
        <v>65</v>
      </c>
      <c r="N2" s="19" t="s">
        <v>66</v>
      </c>
      <c r="O2" s="21" t="s">
        <v>64</v>
      </c>
      <c r="P2" s="22" t="s">
        <v>65</v>
      </c>
      <c r="Q2" s="22" t="s">
        <v>66</v>
      </c>
      <c r="R2" s="22" t="s">
        <v>64</v>
      </c>
      <c r="S2" s="22" t="s">
        <v>65</v>
      </c>
      <c r="T2" s="22" t="s">
        <v>66</v>
      </c>
      <c r="U2" s="22" t="s">
        <v>64</v>
      </c>
      <c r="V2" s="22" t="s">
        <v>65</v>
      </c>
      <c r="W2" s="22" t="s">
        <v>66</v>
      </c>
      <c r="X2" s="22" t="s">
        <v>64</v>
      </c>
      <c r="Y2" s="22" t="s">
        <v>65</v>
      </c>
      <c r="Z2" s="22" t="s">
        <v>66</v>
      </c>
      <c r="AA2" s="22" t="s">
        <v>64</v>
      </c>
      <c r="AB2" s="22" t="s">
        <v>65</v>
      </c>
      <c r="AC2" s="22" t="s">
        <v>66</v>
      </c>
      <c r="AD2" s="22" t="s">
        <v>64</v>
      </c>
      <c r="AE2" s="22" t="s">
        <v>65</v>
      </c>
      <c r="AF2" s="23" t="s">
        <v>66</v>
      </c>
      <c r="AG2" s="24" t="s">
        <v>67</v>
      </c>
      <c r="AH2" s="25" t="s">
        <v>65</v>
      </c>
      <c r="AI2" s="26" t="s">
        <v>66</v>
      </c>
    </row>
    <row r="3" spans="1:35" ht="16.5" customHeight="1">
      <c r="A3" s="2">
        <v>1</v>
      </c>
      <c r="B3" s="7" t="s">
        <v>13</v>
      </c>
      <c r="C3" s="27">
        <f>Март!H2</f>
        <v>350</v>
      </c>
      <c r="D3" s="28">
        <f>Март!G2</f>
        <v>4</v>
      </c>
      <c r="E3" s="29">
        <f>Март!I2</f>
        <v>87.5</v>
      </c>
      <c r="F3" s="27">
        <f>Апрель!H2</f>
        <v>183</v>
      </c>
      <c r="G3" s="28">
        <f>Апрель!G2</f>
        <v>3</v>
      </c>
      <c r="H3" s="30">
        <f>Апрель!I2</f>
        <v>61</v>
      </c>
      <c r="I3" s="31">
        <f>Май!$I$2</f>
        <v>290</v>
      </c>
      <c r="J3" s="32">
        <f>Май!$H$2</f>
        <v>4</v>
      </c>
      <c r="K3" s="33">
        <f>I3/J3</f>
        <v>72.5</v>
      </c>
      <c r="L3" s="31">
        <f>Июнь!$K$2</f>
        <v>585</v>
      </c>
      <c r="M3" s="32">
        <f>Июнь!J2</f>
        <v>7</v>
      </c>
      <c r="N3" s="34">
        <f>L3/M3</f>
        <v>83.57142857142857</v>
      </c>
      <c r="O3" s="35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7"/>
      <c r="AG3" s="38">
        <f>C3+F3+I3+L3</f>
        <v>1408</v>
      </c>
      <c r="AH3" s="39">
        <f>D3+G3+J3+M3</f>
        <v>18</v>
      </c>
      <c r="AI3" s="40">
        <f>AG3/AH3</f>
        <v>78.22222222222223</v>
      </c>
    </row>
    <row r="4" spans="1:35" ht="16.5" customHeight="1">
      <c r="A4" s="2">
        <v>2</v>
      </c>
      <c r="B4" s="7" t="s">
        <v>14</v>
      </c>
      <c r="C4" s="38">
        <f>Март!H3</f>
        <v>146</v>
      </c>
      <c r="D4" s="3">
        <f>Март!G3</f>
        <v>3</v>
      </c>
      <c r="E4" s="41">
        <f>Март!I3</f>
        <v>48.666666666666664</v>
      </c>
      <c r="F4" s="38">
        <f>Апрель!H3</f>
        <v>183</v>
      </c>
      <c r="G4" s="3">
        <f>Апрель!G3</f>
        <v>3</v>
      </c>
      <c r="H4" s="42">
        <f>Апрель!I3</f>
        <v>61</v>
      </c>
      <c r="I4" s="38">
        <f>Май!$I$3</f>
        <v>128</v>
      </c>
      <c r="J4" s="3">
        <f>Май!$H$3</f>
        <v>3</v>
      </c>
      <c r="K4" s="42">
        <f aca="true" t="shared" si="0" ref="K4:K25">I4/J4</f>
        <v>42.666666666666664</v>
      </c>
      <c r="L4" s="38">
        <f>Июнь!$K$6</f>
        <v>130</v>
      </c>
      <c r="M4" s="3">
        <f>Июнь!$J$6</f>
        <v>2</v>
      </c>
      <c r="N4" s="34">
        <f>L4/M4</f>
        <v>65</v>
      </c>
      <c r="O4" s="35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7"/>
      <c r="AG4" s="38">
        <f aca="true" t="shared" si="1" ref="AG4:AG25">C4+F4+I4+L4</f>
        <v>587</v>
      </c>
      <c r="AH4" s="39">
        <f aca="true" t="shared" si="2" ref="AH4:AH25">D4+G4+J4+M4</f>
        <v>11</v>
      </c>
      <c r="AI4" s="40">
        <f aca="true" t="shared" si="3" ref="AI4:AI21">AG4/AH4</f>
        <v>53.36363636363637</v>
      </c>
    </row>
    <row r="5" spans="1:35" ht="16.5" customHeight="1">
      <c r="A5" s="2">
        <v>3</v>
      </c>
      <c r="B5" s="7" t="s">
        <v>33</v>
      </c>
      <c r="C5" s="38">
        <f>Март!H4</f>
        <v>1</v>
      </c>
      <c r="D5" s="3">
        <f>Март!G4</f>
        <v>1</v>
      </c>
      <c r="E5" s="41">
        <f>Март!I4</f>
        <v>1</v>
      </c>
      <c r="F5" s="38">
        <f>Апрель!H4</f>
        <v>28</v>
      </c>
      <c r="G5" s="3">
        <f>Апрель!G4</f>
        <v>1</v>
      </c>
      <c r="H5" s="42">
        <f>Апрель!I4</f>
        <v>28</v>
      </c>
      <c r="I5" s="38">
        <f>Май!I4</f>
        <v>32</v>
      </c>
      <c r="J5" s="3">
        <f>Май!H4</f>
        <v>2</v>
      </c>
      <c r="K5" s="42">
        <f t="shared" si="0"/>
        <v>16</v>
      </c>
      <c r="L5" s="38">
        <v>0</v>
      </c>
      <c r="M5" s="3">
        <v>0</v>
      </c>
      <c r="N5" s="43">
        <v>0</v>
      </c>
      <c r="O5" s="35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7"/>
      <c r="AG5" s="38">
        <f t="shared" si="1"/>
        <v>61</v>
      </c>
      <c r="AH5" s="39">
        <f t="shared" si="2"/>
        <v>4</v>
      </c>
      <c r="AI5" s="40">
        <f t="shared" si="3"/>
        <v>15.25</v>
      </c>
    </row>
    <row r="6" spans="1:35" ht="16.5" customHeight="1">
      <c r="A6" s="2">
        <v>4</v>
      </c>
      <c r="B6" s="7" t="s">
        <v>71</v>
      </c>
      <c r="C6" s="38">
        <v>0</v>
      </c>
      <c r="D6" s="3">
        <v>0</v>
      </c>
      <c r="E6" s="41">
        <v>0</v>
      </c>
      <c r="F6" s="38">
        <v>0</v>
      </c>
      <c r="G6" s="3">
        <v>0</v>
      </c>
      <c r="H6" s="42">
        <v>0</v>
      </c>
      <c r="I6" s="38">
        <v>0</v>
      </c>
      <c r="J6" s="3">
        <v>0</v>
      </c>
      <c r="K6" s="42">
        <v>0</v>
      </c>
      <c r="L6" s="38">
        <v>14</v>
      </c>
      <c r="M6" s="3">
        <v>2</v>
      </c>
      <c r="N6" s="43">
        <v>14</v>
      </c>
      <c r="O6" s="35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7"/>
      <c r="AG6" s="38">
        <f t="shared" si="1"/>
        <v>14</v>
      </c>
      <c r="AH6" s="39">
        <f t="shared" si="2"/>
        <v>2</v>
      </c>
      <c r="AI6" s="40">
        <f t="shared" si="3"/>
        <v>7</v>
      </c>
    </row>
    <row r="7" spans="1:35" ht="16.5" customHeight="1">
      <c r="A7" s="2">
        <v>5</v>
      </c>
      <c r="B7" s="7" t="s">
        <v>75</v>
      </c>
      <c r="C7" s="38">
        <v>0</v>
      </c>
      <c r="D7" s="3">
        <v>0</v>
      </c>
      <c r="E7" s="41">
        <v>0</v>
      </c>
      <c r="F7" s="38">
        <v>0</v>
      </c>
      <c r="G7" s="3">
        <v>0</v>
      </c>
      <c r="H7" s="42">
        <v>0</v>
      </c>
      <c r="I7" s="38">
        <v>0</v>
      </c>
      <c r="J7" s="3">
        <v>0</v>
      </c>
      <c r="K7" s="42">
        <v>0</v>
      </c>
      <c r="L7" s="38">
        <v>28</v>
      </c>
      <c r="M7" s="3">
        <v>1</v>
      </c>
      <c r="N7" s="43">
        <v>28</v>
      </c>
      <c r="O7" s="35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7"/>
      <c r="AG7" s="38">
        <f t="shared" si="1"/>
        <v>28</v>
      </c>
      <c r="AH7" s="39">
        <f t="shared" si="2"/>
        <v>1</v>
      </c>
      <c r="AI7" s="40">
        <f t="shared" si="3"/>
        <v>28</v>
      </c>
    </row>
    <row r="8" spans="1:35" ht="16.5" customHeight="1">
      <c r="A8" s="2">
        <v>6</v>
      </c>
      <c r="B8" s="7" t="s">
        <v>16</v>
      </c>
      <c r="C8" s="38">
        <f>Март!H5</f>
        <v>140</v>
      </c>
      <c r="D8" s="3">
        <f>Март!G5</f>
        <v>2</v>
      </c>
      <c r="E8" s="41">
        <f>Март!I5</f>
        <v>70</v>
      </c>
      <c r="F8" s="38">
        <f>Апрель!H5</f>
        <v>0</v>
      </c>
      <c r="G8" s="3">
        <f>Апрель!G5</f>
        <v>0</v>
      </c>
      <c r="H8" s="42">
        <f>Апрель!I5</f>
        <v>0</v>
      </c>
      <c r="I8" s="38">
        <f>Май!I5</f>
        <v>200</v>
      </c>
      <c r="J8" s="3">
        <f>Май!H5</f>
        <v>2</v>
      </c>
      <c r="K8" s="42">
        <f t="shared" si="0"/>
        <v>100</v>
      </c>
      <c r="L8" s="38">
        <v>130</v>
      </c>
      <c r="M8" s="3">
        <v>2</v>
      </c>
      <c r="N8" s="43">
        <f aca="true" t="shared" si="4" ref="N8:N24">L8/M8</f>
        <v>65</v>
      </c>
      <c r="O8" s="35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38">
        <f t="shared" si="1"/>
        <v>470</v>
      </c>
      <c r="AH8" s="39">
        <f t="shared" si="2"/>
        <v>6</v>
      </c>
      <c r="AI8" s="40">
        <f t="shared" si="3"/>
        <v>78.33333333333333</v>
      </c>
    </row>
    <row r="9" spans="1:35" ht="16.5" customHeight="1">
      <c r="A9" s="2">
        <v>7</v>
      </c>
      <c r="B9" s="7" t="s">
        <v>68</v>
      </c>
      <c r="C9" s="38">
        <f>Март!H6</f>
        <v>10</v>
      </c>
      <c r="D9" s="3">
        <f>Март!G6</f>
        <v>1</v>
      </c>
      <c r="E9" s="41">
        <f>Март!I6</f>
        <v>10</v>
      </c>
      <c r="F9" s="38">
        <f>Апрель!H6</f>
        <v>0</v>
      </c>
      <c r="G9" s="3">
        <f>Апрель!G6</f>
        <v>0</v>
      </c>
      <c r="H9" s="42">
        <f>Апрель!I6</f>
        <v>0</v>
      </c>
      <c r="I9" s="38">
        <v>0</v>
      </c>
      <c r="J9" s="3">
        <v>0</v>
      </c>
      <c r="K9" s="42">
        <v>0</v>
      </c>
      <c r="L9" s="38">
        <v>0</v>
      </c>
      <c r="M9" s="3">
        <v>0</v>
      </c>
      <c r="N9" s="43">
        <v>0</v>
      </c>
      <c r="O9" s="35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7"/>
      <c r="AG9" s="38">
        <f t="shared" si="1"/>
        <v>10</v>
      </c>
      <c r="AH9" s="39">
        <f t="shared" si="2"/>
        <v>1</v>
      </c>
      <c r="AI9" s="40">
        <f t="shared" si="3"/>
        <v>10</v>
      </c>
    </row>
    <row r="10" spans="1:35" ht="16.5" customHeight="1">
      <c r="A10" s="2">
        <v>8</v>
      </c>
      <c r="B10" s="7" t="s">
        <v>18</v>
      </c>
      <c r="C10" s="38">
        <f>Март!H7</f>
        <v>123</v>
      </c>
      <c r="D10" s="3">
        <f>Март!G7</f>
        <v>3</v>
      </c>
      <c r="E10" s="41">
        <f>Март!I7</f>
        <v>41</v>
      </c>
      <c r="F10" s="38">
        <f>Апрель!H7</f>
        <v>138</v>
      </c>
      <c r="G10" s="3">
        <f>Апрель!G7</f>
        <v>3</v>
      </c>
      <c r="H10" s="42">
        <f>Апрель!I7</f>
        <v>46</v>
      </c>
      <c r="I10" s="38">
        <f>Май!$I$7</f>
        <v>238</v>
      </c>
      <c r="J10" s="3">
        <f>Май!$H$7</f>
        <v>5</v>
      </c>
      <c r="K10" s="42">
        <f t="shared" si="0"/>
        <v>47.6</v>
      </c>
      <c r="L10" s="38">
        <f>Июнь!K4</f>
        <v>423</v>
      </c>
      <c r="M10" s="3">
        <f>Июнь!J4</f>
        <v>7</v>
      </c>
      <c r="N10" s="43">
        <f t="shared" si="4"/>
        <v>60.42857142857143</v>
      </c>
      <c r="O10" s="35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/>
      <c r="AG10" s="38">
        <f t="shared" si="1"/>
        <v>922</v>
      </c>
      <c r="AH10" s="39">
        <f t="shared" si="2"/>
        <v>18</v>
      </c>
      <c r="AI10" s="40">
        <f t="shared" si="3"/>
        <v>51.22222222222222</v>
      </c>
    </row>
    <row r="11" spans="1:35" ht="16.5" customHeight="1">
      <c r="A11" s="2">
        <v>9</v>
      </c>
      <c r="B11" s="7" t="s">
        <v>69</v>
      </c>
      <c r="C11" s="38">
        <v>0</v>
      </c>
      <c r="D11" s="3">
        <v>0</v>
      </c>
      <c r="E11" s="41">
        <v>0</v>
      </c>
      <c r="F11" s="38">
        <f>Апрель!H8</f>
        <v>28</v>
      </c>
      <c r="G11" s="3">
        <f>Апрель!G8</f>
        <v>1</v>
      </c>
      <c r="H11" s="42">
        <f>Апрель!I8</f>
        <v>28</v>
      </c>
      <c r="I11" s="38">
        <v>0</v>
      </c>
      <c r="J11" s="3">
        <v>0</v>
      </c>
      <c r="K11" s="42">
        <v>0</v>
      </c>
      <c r="L11" s="38">
        <f>Июнь!$K$9</f>
        <v>66</v>
      </c>
      <c r="M11" s="3">
        <f>Июнь!$J$9</f>
        <v>4</v>
      </c>
      <c r="N11" s="43">
        <f t="shared" si="4"/>
        <v>16.5</v>
      </c>
      <c r="O11" s="35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/>
      <c r="AG11" s="38">
        <f t="shared" si="1"/>
        <v>94</v>
      </c>
      <c r="AH11" s="39">
        <f t="shared" si="2"/>
        <v>5</v>
      </c>
      <c r="AI11" s="40">
        <f>AG11/AH11</f>
        <v>18.8</v>
      </c>
    </row>
    <row r="12" spans="1:35" ht="16.5" customHeight="1">
      <c r="A12" s="2">
        <v>10</v>
      </c>
      <c r="B12" s="7" t="s">
        <v>19</v>
      </c>
      <c r="C12" s="38">
        <f>Март!H8</f>
        <v>19</v>
      </c>
      <c r="D12" s="3">
        <f>Март!G8</f>
        <v>2</v>
      </c>
      <c r="E12" s="41">
        <f>Март!I8</f>
        <v>9.5</v>
      </c>
      <c r="F12" s="38">
        <f>Апрель!H9</f>
        <v>46</v>
      </c>
      <c r="G12" s="3">
        <f>Апрель!G9</f>
        <v>2</v>
      </c>
      <c r="H12" s="42">
        <f>Апрель!I9</f>
        <v>23</v>
      </c>
      <c r="I12" s="38">
        <f>Май!$I$9</f>
        <v>48</v>
      </c>
      <c r="J12" s="3">
        <f>Май!$H$9</f>
        <v>3</v>
      </c>
      <c r="K12" s="42">
        <f t="shared" si="0"/>
        <v>16</v>
      </c>
      <c r="L12" s="38">
        <f>Июнь!K8</f>
        <v>86</v>
      </c>
      <c r="M12" s="3">
        <f>Июнь!J6</f>
        <v>2</v>
      </c>
      <c r="N12" s="43">
        <f t="shared" si="4"/>
        <v>43</v>
      </c>
      <c r="O12" s="35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/>
      <c r="AG12" s="38">
        <f t="shared" si="1"/>
        <v>199</v>
      </c>
      <c r="AH12" s="39">
        <f t="shared" si="2"/>
        <v>9</v>
      </c>
      <c r="AI12" s="40">
        <f t="shared" si="3"/>
        <v>22.11111111111111</v>
      </c>
    </row>
    <row r="13" spans="1:35" ht="16.5" customHeight="1">
      <c r="A13" s="2">
        <v>11</v>
      </c>
      <c r="B13" s="7" t="s">
        <v>51</v>
      </c>
      <c r="C13" s="38">
        <v>0</v>
      </c>
      <c r="D13" s="3">
        <v>0</v>
      </c>
      <c r="E13" s="41">
        <v>0</v>
      </c>
      <c r="F13" s="38">
        <v>0</v>
      </c>
      <c r="G13" s="3">
        <v>0</v>
      </c>
      <c r="H13" s="42">
        <v>0</v>
      </c>
      <c r="I13" s="38">
        <v>18</v>
      </c>
      <c r="J13" s="3">
        <v>1</v>
      </c>
      <c r="K13" s="42">
        <f t="shared" si="0"/>
        <v>18</v>
      </c>
      <c r="L13" s="38">
        <f>Июнь!K9</f>
        <v>66</v>
      </c>
      <c r="M13" s="3">
        <f>Июнь!J9</f>
        <v>4</v>
      </c>
      <c r="N13" s="43">
        <f t="shared" si="4"/>
        <v>16.5</v>
      </c>
      <c r="O13" s="35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  <c r="AG13" s="38">
        <f t="shared" si="1"/>
        <v>84</v>
      </c>
      <c r="AH13" s="39">
        <f t="shared" si="2"/>
        <v>5</v>
      </c>
      <c r="AI13" s="40">
        <f t="shared" si="3"/>
        <v>16.8</v>
      </c>
    </row>
    <row r="14" spans="1:35" ht="16.5" customHeight="1">
      <c r="A14" s="2">
        <v>12</v>
      </c>
      <c r="B14" s="7" t="s">
        <v>20</v>
      </c>
      <c r="C14" s="38">
        <f>Март!H9</f>
        <v>185</v>
      </c>
      <c r="D14" s="3">
        <f>Март!G9</f>
        <v>3</v>
      </c>
      <c r="E14" s="41">
        <f>Март!I9</f>
        <v>61.666666666666664</v>
      </c>
      <c r="F14" s="38">
        <f>Апрель!H10</f>
        <v>190</v>
      </c>
      <c r="G14" s="3">
        <f>Апрель!G10</f>
        <v>3</v>
      </c>
      <c r="H14" s="42">
        <f>Апрель!I10</f>
        <v>63.333333333333336</v>
      </c>
      <c r="I14" s="38">
        <f>Май!I10</f>
        <v>330</v>
      </c>
      <c r="J14" s="3">
        <f>Май!$H$11</f>
        <v>4</v>
      </c>
      <c r="K14" s="42">
        <f t="shared" si="0"/>
        <v>82.5</v>
      </c>
      <c r="L14" s="38">
        <f>Июнь!K3</f>
        <v>540</v>
      </c>
      <c r="M14" s="3">
        <f>Июнь!J3</f>
        <v>7</v>
      </c>
      <c r="N14" s="43">
        <f t="shared" si="4"/>
        <v>77.14285714285714</v>
      </c>
      <c r="O14" s="35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7"/>
      <c r="AG14" s="38">
        <f t="shared" si="1"/>
        <v>1245</v>
      </c>
      <c r="AH14" s="39">
        <f t="shared" si="2"/>
        <v>17</v>
      </c>
      <c r="AI14" s="40">
        <f t="shared" si="3"/>
        <v>73.23529411764706</v>
      </c>
    </row>
    <row r="15" spans="1:35" ht="16.5" customHeight="1">
      <c r="A15" s="2">
        <v>13</v>
      </c>
      <c r="B15" s="7" t="s">
        <v>21</v>
      </c>
      <c r="C15" s="38">
        <f>Март!H10</f>
        <v>38</v>
      </c>
      <c r="D15" s="3">
        <f>Март!G10</f>
        <v>3</v>
      </c>
      <c r="E15" s="41">
        <f>Март!I10</f>
        <v>12.666666666666666</v>
      </c>
      <c r="F15" s="38">
        <f>Апрель!H11</f>
        <v>76</v>
      </c>
      <c r="G15" s="3">
        <f>Апрель!G11</f>
        <v>3</v>
      </c>
      <c r="H15" s="42">
        <f>Апрель!I11</f>
        <v>25.333333333333332</v>
      </c>
      <c r="I15" s="38">
        <f>Май!I11</f>
        <v>92</v>
      </c>
      <c r="J15" s="3">
        <f>Май!H11</f>
        <v>4</v>
      </c>
      <c r="K15" s="42">
        <f t="shared" si="0"/>
        <v>23</v>
      </c>
      <c r="L15" s="38">
        <f>Июнь!K10</f>
        <v>64</v>
      </c>
      <c r="M15" s="3">
        <f>Июнь!J10</f>
        <v>3</v>
      </c>
      <c r="N15" s="43">
        <f t="shared" si="4"/>
        <v>21.333333333333332</v>
      </c>
      <c r="O15" s="35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/>
      <c r="AG15" s="38">
        <f t="shared" si="1"/>
        <v>270</v>
      </c>
      <c r="AH15" s="39">
        <f t="shared" si="2"/>
        <v>13</v>
      </c>
      <c r="AI15" s="40">
        <f t="shared" si="3"/>
        <v>20.76923076923077</v>
      </c>
    </row>
    <row r="16" spans="1:35" ht="16.5" customHeight="1">
      <c r="A16" s="2">
        <v>14</v>
      </c>
      <c r="B16" s="7" t="s">
        <v>74</v>
      </c>
      <c r="C16" s="38">
        <v>0</v>
      </c>
      <c r="D16" s="3">
        <v>0</v>
      </c>
      <c r="E16" s="41">
        <v>0</v>
      </c>
      <c r="F16" s="38">
        <v>0</v>
      </c>
      <c r="G16" s="3">
        <v>0</v>
      </c>
      <c r="H16" s="42">
        <v>0</v>
      </c>
      <c r="I16" s="38">
        <v>0</v>
      </c>
      <c r="J16" s="3">
        <v>0</v>
      </c>
      <c r="K16" s="42">
        <v>0</v>
      </c>
      <c r="L16" s="38">
        <v>28</v>
      </c>
      <c r="M16" s="3">
        <v>1</v>
      </c>
      <c r="N16" s="43">
        <f t="shared" si="4"/>
        <v>28</v>
      </c>
      <c r="O16" s="35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7"/>
      <c r="AG16" s="38">
        <f t="shared" si="1"/>
        <v>28</v>
      </c>
      <c r="AH16" s="39">
        <f t="shared" si="2"/>
        <v>1</v>
      </c>
      <c r="AI16" s="40">
        <f t="shared" si="3"/>
        <v>28</v>
      </c>
    </row>
    <row r="17" spans="1:35" ht="16.5" customHeight="1">
      <c r="A17" s="2">
        <v>15</v>
      </c>
      <c r="B17" s="7" t="s">
        <v>22</v>
      </c>
      <c r="C17" s="38">
        <f>Март!H11</f>
        <v>50</v>
      </c>
      <c r="D17" s="3">
        <f>Март!G11</f>
        <v>2</v>
      </c>
      <c r="E17" s="41">
        <f>Март!I11</f>
        <v>25</v>
      </c>
      <c r="F17" s="38">
        <f>Апрель!H12</f>
        <v>0</v>
      </c>
      <c r="G17" s="3">
        <f>Апрель!G12</f>
        <v>0</v>
      </c>
      <c r="H17" s="42">
        <f>Апрель!I12</f>
        <v>0</v>
      </c>
      <c r="I17" s="38">
        <f>Май!I12</f>
        <v>10</v>
      </c>
      <c r="J17" s="3">
        <f>Май!H12</f>
        <v>1</v>
      </c>
      <c r="K17" s="42">
        <f t="shared" si="0"/>
        <v>10</v>
      </c>
      <c r="L17" s="38">
        <v>0</v>
      </c>
      <c r="M17" s="3">
        <v>0</v>
      </c>
      <c r="N17" s="43">
        <v>0</v>
      </c>
      <c r="O17" s="35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/>
      <c r="AG17" s="38">
        <f t="shared" si="1"/>
        <v>60</v>
      </c>
      <c r="AH17" s="39">
        <f t="shared" si="2"/>
        <v>3</v>
      </c>
      <c r="AI17" s="40">
        <f t="shared" si="3"/>
        <v>20</v>
      </c>
    </row>
    <row r="18" spans="1:35" ht="16.5" customHeight="1">
      <c r="A18" s="2">
        <v>16</v>
      </c>
      <c r="B18" s="7" t="s">
        <v>23</v>
      </c>
      <c r="C18" s="38">
        <f>Март!H12</f>
        <v>114</v>
      </c>
      <c r="D18" s="3">
        <f>Март!G12</f>
        <v>4</v>
      </c>
      <c r="E18" s="41">
        <f>Март!I12</f>
        <v>28.5</v>
      </c>
      <c r="F18" s="38">
        <f>Апрель!H13</f>
        <v>28</v>
      </c>
      <c r="G18" s="3">
        <f>Апрель!G13</f>
        <v>2</v>
      </c>
      <c r="H18" s="42">
        <f>Апрель!I13</f>
        <v>14</v>
      </c>
      <c r="I18" s="38">
        <f>Май!I14</f>
        <v>18</v>
      </c>
      <c r="J18" s="3">
        <f>Май!H14</f>
        <v>1</v>
      </c>
      <c r="K18" s="42">
        <f t="shared" si="0"/>
        <v>18</v>
      </c>
      <c r="L18" s="38">
        <f>Июнь!K12</f>
        <v>28</v>
      </c>
      <c r="M18" s="3">
        <f>Июнь!J12</f>
        <v>2</v>
      </c>
      <c r="N18" s="43">
        <f t="shared" si="4"/>
        <v>14</v>
      </c>
      <c r="O18" s="35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/>
      <c r="AG18" s="38">
        <f t="shared" si="1"/>
        <v>188</v>
      </c>
      <c r="AH18" s="39">
        <f t="shared" si="2"/>
        <v>9</v>
      </c>
      <c r="AI18" s="40">
        <f t="shared" si="3"/>
        <v>20.88888888888889</v>
      </c>
    </row>
    <row r="19" spans="1:35" ht="16.5" customHeight="1">
      <c r="A19" s="2">
        <v>17</v>
      </c>
      <c r="B19" s="7" t="s">
        <v>24</v>
      </c>
      <c r="C19" s="38">
        <f>Март!H13</f>
        <v>101</v>
      </c>
      <c r="D19" s="3">
        <f>Март!G13</f>
        <v>3</v>
      </c>
      <c r="E19" s="41">
        <f>Март!I13</f>
        <v>33.666666666666664</v>
      </c>
      <c r="F19" s="38">
        <f>Апрель!H14</f>
        <v>148</v>
      </c>
      <c r="G19" s="3">
        <f>Апрель!G14</f>
        <v>3</v>
      </c>
      <c r="H19" s="42">
        <f>Апрель!I14</f>
        <v>49.333333333333336</v>
      </c>
      <c r="I19" s="38">
        <f>Май!I15</f>
        <v>143</v>
      </c>
      <c r="J19" s="3">
        <f>Май!H15</f>
        <v>3</v>
      </c>
      <c r="K19" s="42">
        <f t="shared" si="0"/>
        <v>47.666666666666664</v>
      </c>
      <c r="L19" s="38">
        <f>Июнь!K5</f>
        <v>148</v>
      </c>
      <c r="M19" s="3">
        <f>Июнь!J5</f>
        <v>4</v>
      </c>
      <c r="N19" s="43">
        <f t="shared" si="4"/>
        <v>37</v>
      </c>
      <c r="O19" s="35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/>
      <c r="AG19" s="38">
        <f t="shared" si="1"/>
        <v>540</v>
      </c>
      <c r="AH19" s="39">
        <f t="shared" si="2"/>
        <v>13</v>
      </c>
      <c r="AI19" s="40">
        <f t="shared" si="3"/>
        <v>41.53846153846154</v>
      </c>
    </row>
    <row r="20" spans="1:35" ht="16.5" customHeight="1">
      <c r="A20" s="2">
        <v>18</v>
      </c>
      <c r="B20" s="7" t="s">
        <v>25</v>
      </c>
      <c r="C20" s="38">
        <f>Март!H14</f>
        <v>10</v>
      </c>
      <c r="D20" s="3">
        <f>Март!G14</f>
        <v>1</v>
      </c>
      <c r="E20" s="41">
        <f>Март!I14</f>
        <v>10</v>
      </c>
      <c r="F20" s="38">
        <f>Апрель!H15</f>
        <v>0</v>
      </c>
      <c r="G20" s="3">
        <f>Апрель!G15</f>
        <v>0</v>
      </c>
      <c r="H20" s="42">
        <f>Апрель!I15</f>
        <v>0</v>
      </c>
      <c r="I20" s="38">
        <v>0</v>
      </c>
      <c r="J20" s="3">
        <v>0</v>
      </c>
      <c r="K20" s="42">
        <v>0</v>
      </c>
      <c r="L20" s="38">
        <v>0</v>
      </c>
      <c r="M20" s="3">
        <v>0</v>
      </c>
      <c r="N20" s="43">
        <v>0</v>
      </c>
      <c r="O20" s="46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8"/>
      <c r="AG20" s="38">
        <f t="shared" si="1"/>
        <v>10</v>
      </c>
      <c r="AH20" s="39">
        <f t="shared" si="2"/>
        <v>1</v>
      </c>
      <c r="AI20" s="40">
        <f t="shared" si="3"/>
        <v>10</v>
      </c>
    </row>
    <row r="21" spans="1:35" ht="16.5" customHeight="1">
      <c r="A21" s="2">
        <v>19</v>
      </c>
      <c r="B21" s="11" t="s">
        <v>26</v>
      </c>
      <c r="C21" s="38">
        <f>Март!H15</f>
        <v>75</v>
      </c>
      <c r="D21" s="3">
        <f>Март!G15</f>
        <v>1</v>
      </c>
      <c r="E21" s="41">
        <f>Март!I15</f>
        <v>75</v>
      </c>
      <c r="F21" s="38">
        <f>Апрель!H16</f>
        <v>0</v>
      </c>
      <c r="G21" s="3">
        <f>Апрель!G16</f>
        <v>0</v>
      </c>
      <c r="H21" s="42">
        <f>Апрель!I16</f>
        <v>0</v>
      </c>
      <c r="I21" s="38">
        <v>0</v>
      </c>
      <c r="J21" s="3">
        <v>0</v>
      </c>
      <c r="K21" s="42">
        <v>0</v>
      </c>
      <c r="L21" s="38">
        <v>0</v>
      </c>
      <c r="M21" s="3">
        <v>0</v>
      </c>
      <c r="N21" s="43">
        <v>0</v>
      </c>
      <c r="O21" s="46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8"/>
      <c r="AG21" s="38">
        <f t="shared" si="1"/>
        <v>75</v>
      </c>
      <c r="AH21" s="39">
        <f t="shared" si="2"/>
        <v>1</v>
      </c>
      <c r="AI21" s="40">
        <f t="shared" si="3"/>
        <v>75</v>
      </c>
    </row>
    <row r="22" spans="1:35" ht="16.5" customHeight="1">
      <c r="A22" s="2">
        <v>20</v>
      </c>
      <c r="B22" s="49" t="str">
        <f>Апрель!B17</f>
        <v>Крец Алёна</v>
      </c>
      <c r="C22" s="38">
        <f>Март!H16</f>
        <v>0</v>
      </c>
      <c r="D22" s="3">
        <f>Март!G16</f>
        <v>0</v>
      </c>
      <c r="E22" s="41">
        <f>Март!I16</f>
        <v>0</v>
      </c>
      <c r="F22" s="38">
        <f>Апрель!H17</f>
        <v>28</v>
      </c>
      <c r="G22" s="3">
        <f>Апрель!G17</f>
        <v>1</v>
      </c>
      <c r="H22" s="42">
        <f>Апрель!I17</f>
        <v>28</v>
      </c>
      <c r="I22" s="38">
        <f>Май!I17</f>
        <v>55</v>
      </c>
      <c r="J22" s="3">
        <f>Май!H17</f>
        <v>1</v>
      </c>
      <c r="K22" s="42">
        <f t="shared" si="0"/>
        <v>55</v>
      </c>
      <c r="L22" s="38">
        <v>0</v>
      </c>
      <c r="M22" s="3">
        <v>0</v>
      </c>
      <c r="N22" s="43">
        <v>0</v>
      </c>
      <c r="O22" s="46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8"/>
      <c r="AG22" s="38">
        <f t="shared" si="1"/>
        <v>83</v>
      </c>
      <c r="AH22" s="39">
        <f t="shared" si="2"/>
        <v>2</v>
      </c>
      <c r="AI22" s="40">
        <f>AG22/AH22</f>
        <v>41.5</v>
      </c>
    </row>
    <row r="23" spans="1:35" ht="16.5" customHeight="1">
      <c r="A23" s="2">
        <v>21</v>
      </c>
      <c r="B23" s="49" t="str">
        <f>Апрель!B18</f>
        <v>Стребиж Татьяна</v>
      </c>
      <c r="C23" s="38">
        <f>Март!H17</f>
        <v>0</v>
      </c>
      <c r="D23" s="3">
        <f>Март!G17</f>
        <v>0</v>
      </c>
      <c r="E23" s="41">
        <f>Март!I17</f>
        <v>0</v>
      </c>
      <c r="F23" s="38">
        <f>Апрель!H18</f>
        <v>40</v>
      </c>
      <c r="G23" s="3">
        <f>Апрель!G18</f>
        <v>1</v>
      </c>
      <c r="H23" s="42">
        <f>Апрель!I18</f>
        <v>40</v>
      </c>
      <c r="I23" s="38">
        <f>Май!I18</f>
        <v>4</v>
      </c>
      <c r="J23" s="3">
        <f>Май!H18</f>
        <v>1</v>
      </c>
      <c r="K23" s="42">
        <f t="shared" si="0"/>
        <v>4</v>
      </c>
      <c r="L23" s="38">
        <v>0</v>
      </c>
      <c r="M23" s="3">
        <v>0</v>
      </c>
      <c r="N23" s="43">
        <v>0</v>
      </c>
      <c r="O23" s="46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8"/>
      <c r="AG23" s="38">
        <f t="shared" si="1"/>
        <v>44</v>
      </c>
      <c r="AH23" s="39">
        <f t="shared" si="2"/>
        <v>2</v>
      </c>
      <c r="AI23" s="40">
        <f>AG23/AH23</f>
        <v>22</v>
      </c>
    </row>
    <row r="24" spans="1:35" ht="16.5" customHeight="1">
      <c r="A24" s="2">
        <v>22</v>
      </c>
      <c r="B24" s="49" t="s">
        <v>45</v>
      </c>
      <c r="C24" s="38">
        <f>Март!H18</f>
        <v>0</v>
      </c>
      <c r="D24" s="3">
        <f>Март!G18</f>
        <v>0</v>
      </c>
      <c r="E24" s="41">
        <f>Март!I18</f>
        <v>0</v>
      </c>
      <c r="F24" s="38">
        <f>Апрель!H19</f>
        <v>0</v>
      </c>
      <c r="G24" s="3">
        <f>Апрель!G19</f>
        <v>0</v>
      </c>
      <c r="H24" s="42">
        <f>Апрель!I19</f>
        <v>0</v>
      </c>
      <c r="I24" s="38">
        <f>Май!I13</f>
        <v>20</v>
      </c>
      <c r="J24" s="3">
        <f>Май!H13</f>
        <v>2</v>
      </c>
      <c r="K24" s="42">
        <f t="shared" si="0"/>
        <v>10</v>
      </c>
      <c r="L24" s="38">
        <v>14</v>
      </c>
      <c r="M24" s="3">
        <v>2</v>
      </c>
      <c r="N24" s="43">
        <f t="shared" si="4"/>
        <v>7</v>
      </c>
      <c r="O24" s="46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8"/>
      <c r="AG24" s="38">
        <f t="shared" si="1"/>
        <v>34</v>
      </c>
      <c r="AH24" s="39">
        <f t="shared" si="2"/>
        <v>4</v>
      </c>
      <c r="AI24" s="40">
        <f>AG24/AH24</f>
        <v>8.5</v>
      </c>
    </row>
    <row r="25" spans="1:35" ht="16.5" customHeight="1">
      <c r="A25" s="2">
        <v>23</v>
      </c>
      <c r="B25" s="49" t="s">
        <v>46</v>
      </c>
      <c r="C25" s="38">
        <f>Март!H19</f>
        <v>0</v>
      </c>
      <c r="D25" s="3">
        <f>Март!G19</f>
        <v>0</v>
      </c>
      <c r="E25" s="41">
        <f>Март!I19</f>
        <v>0</v>
      </c>
      <c r="F25" s="38">
        <f>Апрель!H20</f>
        <v>0</v>
      </c>
      <c r="G25" s="3">
        <f>Апрель!G20</f>
        <v>0</v>
      </c>
      <c r="H25" s="42">
        <f>Апрель!I20</f>
        <v>0</v>
      </c>
      <c r="I25" s="38">
        <f>Май!I16</f>
        <v>10</v>
      </c>
      <c r="J25" s="3">
        <f>Май!H16</f>
        <v>1</v>
      </c>
      <c r="K25" s="42">
        <f t="shared" si="0"/>
        <v>10</v>
      </c>
      <c r="L25" s="64">
        <v>0</v>
      </c>
      <c r="M25" s="82">
        <v>0</v>
      </c>
      <c r="N25" s="43">
        <v>0</v>
      </c>
      <c r="O25" s="46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8"/>
      <c r="AG25" s="38">
        <f t="shared" si="1"/>
        <v>10</v>
      </c>
      <c r="AH25" s="39">
        <f t="shared" si="2"/>
        <v>1</v>
      </c>
      <c r="AI25" s="40">
        <f>AG25/AH25</f>
        <v>10</v>
      </c>
    </row>
    <row r="26" spans="1:35" ht="16.5" customHeight="1">
      <c r="A26" s="53">
        <v>19</v>
      </c>
      <c r="B26" s="54"/>
      <c r="C26" s="38"/>
      <c r="D26" s="45"/>
      <c r="E26" s="55"/>
      <c r="F26" s="53"/>
      <c r="G26" s="47"/>
      <c r="H26" s="48"/>
      <c r="I26" s="53"/>
      <c r="J26" s="47"/>
      <c r="K26" s="56"/>
      <c r="L26" s="57"/>
      <c r="M26" s="58"/>
      <c r="N26" s="59"/>
      <c r="O26" s="46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  <c r="AG26" s="60"/>
      <c r="AH26" s="36"/>
      <c r="AI26" s="61"/>
    </row>
    <row r="27" spans="1:35" ht="16.5" customHeight="1">
      <c r="A27" s="62">
        <v>20</v>
      </c>
      <c r="B27" s="63"/>
      <c r="C27" s="64"/>
      <c r="D27" s="51"/>
      <c r="E27" s="65"/>
      <c r="F27" s="62"/>
      <c r="G27" s="66"/>
      <c r="H27" s="67"/>
      <c r="I27" s="62"/>
      <c r="J27" s="66"/>
      <c r="K27" s="68"/>
      <c r="L27" s="69"/>
      <c r="M27" s="66"/>
      <c r="N27" s="68"/>
      <c r="O27" s="69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7"/>
      <c r="AG27" s="70"/>
      <c r="AH27" s="71"/>
      <c r="AI27" s="72"/>
    </row>
  </sheetData>
  <sheetProtection selectLockedCells="1" selectUnlockedCells="1"/>
  <mergeCells count="13">
    <mergeCell ref="A1:A2"/>
    <mergeCell ref="B1:B2"/>
    <mergeCell ref="C1:E1"/>
    <mergeCell ref="F1:H1"/>
    <mergeCell ref="I1:K1"/>
    <mergeCell ref="L1:N1"/>
    <mergeCell ref="O1:Q1"/>
    <mergeCell ref="R1:T1"/>
    <mergeCell ref="AG1:AI1"/>
    <mergeCell ref="U1:W1"/>
    <mergeCell ref="X1:Z1"/>
    <mergeCell ref="AA1:AC1"/>
    <mergeCell ref="AD1:A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workbookViewId="0" topLeftCell="A1">
      <selection activeCell="V18" sqref="V18"/>
    </sheetView>
  </sheetViews>
  <sheetFormatPr defaultColWidth="9.00390625" defaultRowHeight="12.75"/>
  <cols>
    <col min="1" max="1" width="4.25390625" style="13" customWidth="1"/>
    <col min="2" max="2" width="23.00390625" style="13" customWidth="1"/>
    <col min="3" max="3" width="4.375" style="13" customWidth="1"/>
    <col min="4" max="4" width="3.125" style="13" customWidth="1"/>
    <col min="5" max="5" width="5.625" style="13" customWidth="1"/>
    <col min="6" max="6" width="4.625" style="13" customWidth="1"/>
    <col min="7" max="7" width="4.25390625" style="13" customWidth="1"/>
    <col min="8" max="8" width="5.25390625" style="13" customWidth="1"/>
    <col min="9" max="9" width="4.25390625" style="13" customWidth="1"/>
    <col min="10" max="10" width="3.375" style="13" customWidth="1"/>
    <col min="11" max="11" width="5.625" style="13" customWidth="1"/>
    <col min="12" max="12" width="4.625" style="13" customWidth="1"/>
    <col min="13" max="13" width="4.375" style="13" customWidth="1"/>
    <col min="14" max="14" width="5.75390625" style="13" customWidth="1"/>
    <col min="15" max="15" width="6.25390625" style="13" customWidth="1"/>
    <col min="16" max="16" width="5.375" style="13" customWidth="1"/>
    <col min="17" max="17" width="6.00390625" style="13" customWidth="1"/>
    <col min="18" max="16384" width="9.125" style="13" customWidth="1"/>
  </cols>
  <sheetData>
    <row r="1" spans="1:17" ht="16.5" customHeight="1" thickBot="1">
      <c r="A1" s="78" t="s">
        <v>0</v>
      </c>
      <c r="B1" s="79" t="s">
        <v>52</v>
      </c>
      <c r="C1" s="80" t="s">
        <v>53</v>
      </c>
      <c r="D1" s="80"/>
      <c r="E1" s="80"/>
      <c r="F1" s="80" t="s">
        <v>54</v>
      </c>
      <c r="G1" s="80"/>
      <c r="H1" s="80"/>
      <c r="I1" s="76" t="s">
        <v>55</v>
      </c>
      <c r="J1" s="76"/>
      <c r="K1" s="76"/>
      <c r="L1" s="76" t="s">
        <v>56</v>
      </c>
      <c r="M1" s="76"/>
      <c r="N1" s="76"/>
      <c r="O1" s="73" t="s">
        <v>63</v>
      </c>
      <c r="P1" s="73"/>
      <c r="Q1" s="73"/>
    </row>
    <row r="2" spans="1:17" ht="171.75" customHeight="1" thickBot="1">
      <c r="A2" s="78"/>
      <c r="B2" s="79"/>
      <c r="C2" s="14" t="s">
        <v>64</v>
      </c>
      <c r="D2" s="15" t="s">
        <v>65</v>
      </c>
      <c r="E2" s="16" t="s">
        <v>66</v>
      </c>
      <c r="F2" s="14" t="s">
        <v>64</v>
      </c>
      <c r="G2" s="15" t="s">
        <v>65</v>
      </c>
      <c r="H2" s="16" t="s">
        <v>66</v>
      </c>
      <c r="I2" s="17" t="s">
        <v>64</v>
      </c>
      <c r="J2" s="18" t="s">
        <v>65</v>
      </c>
      <c r="K2" s="19" t="s">
        <v>66</v>
      </c>
      <c r="L2" s="20" t="s">
        <v>64</v>
      </c>
      <c r="M2" s="18" t="s">
        <v>65</v>
      </c>
      <c r="N2" s="19" t="s">
        <v>66</v>
      </c>
      <c r="O2" s="24" t="s">
        <v>67</v>
      </c>
      <c r="P2" s="25" t="s">
        <v>65</v>
      </c>
      <c r="Q2" s="26" t="s">
        <v>66</v>
      </c>
    </row>
    <row r="3" spans="1:17" ht="16.5" customHeight="1" thickBot="1">
      <c r="A3" s="2">
        <v>1</v>
      </c>
      <c r="B3" s="7" t="s">
        <v>13</v>
      </c>
      <c r="C3" s="27">
        <f>Март!H2</f>
        <v>350</v>
      </c>
      <c r="D3" s="28">
        <f>Март!G2</f>
        <v>4</v>
      </c>
      <c r="E3" s="29">
        <f>Март!I2</f>
        <v>87.5</v>
      </c>
      <c r="F3" s="27">
        <f>Апрель!H2</f>
        <v>183</v>
      </c>
      <c r="G3" s="28">
        <f>Апрель!G2</f>
        <v>3</v>
      </c>
      <c r="H3" s="30">
        <f>Апрель!I2</f>
        <v>61</v>
      </c>
      <c r="I3" s="31">
        <f>Май!$I$2</f>
        <v>290</v>
      </c>
      <c r="J3" s="32">
        <f>Май!$H$2</f>
        <v>4</v>
      </c>
      <c r="K3" s="33">
        <f>I3/J3</f>
        <v>72.5</v>
      </c>
      <c r="L3" s="31">
        <f>Июнь!$K$2</f>
        <v>585</v>
      </c>
      <c r="M3" s="32">
        <f>Июнь!J2</f>
        <v>7</v>
      </c>
      <c r="N3" s="34">
        <f>L3/M3</f>
        <v>83.57142857142857</v>
      </c>
      <c r="O3" s="83">
        <f>C3+F3+I3+L3</f>
        <v>1408</v>
      </c>
      <c r="P3" s="84">
        <f>D3+G3+J3+M3</f>
        <v>18</v>
      </c>
      <c r="Q3" s="85">
        <f>O3/P3</f>
        <v>78.22222222222223</v>
      </c>
    </row>
    <row r="4" spans="1:17" ht="16.5" customHeight="1">
      <c r="A4" s="2">
        <v>2</v>
      </c>
      <c r="B4" s="7" t="s">
        <v>14</v>
      </c>
      <c r="C4" s="38">
        <f>Март!H3</f>
        <v>146</v>
      </c>
      <c r="D4" s="3">
        <f>Март!G3</f>
        <v>3</v>
      </c>
      <c r="E4" s="41">
        <f>Март!I3</f>
        <v>48.666666666666664</v>
      </c>
      <c r="F4" s="38">
        <f>Апрель!H3</f>
        <v>183</v>
      </c>
      <c r="G4" s="3">
        <f>Апрель!G3</f>
        <v>3</v>
      </c>
      <c r="H4" s="42">
        <f>Апрель!I3</f>
        <v>61</v>
      </c>
      <c r="I4" s="38">
        <f>Май!$I$3</f>
        <v>128</v>
      </c>
      <c r="J4" s="3">
        <f>Май!$H$3</f>
        <v>3</v>
      </c>
      <c r="K4" s="42">
        <f aca="true" t="shared" si="0" ref="K4:K25">I4/J4</f>
        <v>42.666666666666664</v>
      </c>
      <c r="L4" s="38">
        <f>Июнь!$K$6</f>
        <v>130</v>
      </c>
      <c r="M4" s="3">
        <f>Июнь!$J$6</f>
        <v>2</v>
      </c>
      <c r="N4" s="34">
        <f>L4/M4</f>
        <v>65</v>
      </c>
      <c r="O4" s="83">
        <f aca="true" t="shared" si="1" ref="O4:P25">C4+F4+I4+L4</f>
        <v>587</v>
      </c>
      <c r="P4" s="84">
        <f t="shared" si="1"/>
        <v>11</v>
      </c>
      <c r="Q4" s="85">
        <f aca="true" t="shared" si="2" ref="Q4:Q21">O4/P4</f>
        <v>53.36363636363637</v>
      </c>
    </row>
    <row r="5" spans="1:17" ht="16.5" customHeight="1">
      <c r="A5" s="2">
        <v>3</v>
      </c>
      <c r="B5" s="7" t="s">
        <v>33</v>
      </c>
      <c r="C5" s="38">
        <f>Март!H4</f>
        <v>1</v>
      </c>
      <c r="D5" s="3">
        <f>Март!G4</f>
        <v>1</v>
      </c>
      <c r="E5" s="41">
        <f>Март!I4</f>
        <v>1</v>
      </c>
      <c r="F5" s="38">
        <f>Апрель!H4</f>
        <v>28</v>
      </c>
      <c r="G5" s="3">
        <f>Апрель!G4</f>
        <v>1</v>
      </c>
      <c r="H5" s="42">
        <f>Апрель!I4</f>
        <v>28</v>
      </c>
      <c r="I5" s="38">
        <f>Май!I4</f>
        <v>32</v>
      </c>
      <c r="J5" s="3">
        <f>Май!H4</f>
        <v>2</v>
      </c>
      <c r="K5" s="42">
        <f t="shared" si="0"/>
        <v>16</v>
      </c>
      <c r="L5" s="38">
        <v>0</v>
      </c>
      <c r="M5" s="3">
        <v>0</v>
      </c>
      <c r="N5" s="43">
        <v>0</v>
      </c>
      <c r="O5" s="83">
        <f t="shared" si="1"/>
        <v>61</v>
      </c>
      <c r="P5" s="84">
        <f t="shared" si="1"/>
        <v>4</v>
      </c>
      <c r="Q5" s="85">
        <f t="shared" si="2"/>
        <v>15.25</v>
      </c>
    </row>
    <row r="6" spans="1:17" ht="16.5" customHeight="1">
      <c r="A6" s="2">
        <v>4</v>
      </c>
      <c r="B6" s="7" t="s">
        <v>71</v>
      </c>
      <c r="C6" s="38">
        <v>0</v>
      </c>
      <c r="D6" s="3">
        <v>0</v>
      </c>
      <c r="E6" s="41">
        <v>0</v>
      </c>
      <c r="F6" s="38">
        <v>0</v>
      </c>
      <c r="G6" s="3">
        <v>0</v>
      </c>
      <c r="H6" s="42">
        <v>0</v>
      </c>
      <c r="I6" s="38">
        <v>0</v>
      </c>
      <c r="J6" s="3">
        <v>0</v>
      </c>
      <c r="K6" s="42">
        <v>0</v>
      </c>
      <c r="L6" s="38">
        <v>14</v>
      </c>
      <c r="M6" s="3">
        <v>2</v>
      </c>
      <c r="N6" s="43">
        <v>14</v>
      </c>
      <c r="O6" s="83">
        <f t="shared" si="1"/>
        <v>14</v>
      </c>
      <c r="P6" s="84">
        <f t="shared" si="1"/>
        <v>2</v>
      </c>
      <c r="Q6" s="85">
        <f t="shared" si="2"/>
        <v>7</v>
      </c>
    </row>
    <row r="7" spans="1:17" ht="16.5" customHeight="1">
      <c r="A7" s="2">
        <v>5</v>
      </c>
      <c r="B7" s="7" t="s">
        <v>75</v>
      </c>
      <c r="C7" s="38">
        <v>0</v>
      </c>
      <c r="D7" s="3">
        <v>0</v>
      </c>
      <c r="E7" s="41">
        <v>0</v>
      </c>
      <c r="F7" s="38">
        <v>0</v>
      </c>
      <c r="G7" s="3">
        <v>0</v>
      </c>
      <c r="H7" s="42">
        <v>0</v>
      </c>
      <c r="I7" s="38">
        <v>0</v>
      </c>
      <c r="J7" s="3">
        <v>0</v>
      </c>
      <c r="K7" s="42">
        <v>0</v>
      </c>
      <c r="L7" s="38">
        <v>28</v>
      </c>
      <c r="M7" s="3">
        <v>1</v>
      </c>
      <c r="N7" s="43">
        <v>28</v>
      </c>
      <c r="O7" s="83">
        <f t="shared" si="1"/>
        <v>28</v>
      </c>
      <c r="P7" s="84">
        <f t="shared" si="1"/>
        <v>1</v>
      </c>
      <c r="Q7" s="85">
        <f t="shared" si="2"/>
        <v>28</v>
      </c>
    </row>
    <row r="8" spans="1:17" ht="16.5" customHeight="1">
      <c r="A8" s="2">
        <v>6</v>
      </c>
      <c r="B8" s="7" t="s">
        <v>16</v>
      </c>
      <c r="C8" s="38">
        <f>Март!H5</f>
        <v>140</v>
      </c>
      <c r="D8" s="3">
        <f>Март!G5</f>
        <v>2</v>
      </c>
      <c r="E8" s="41">
        <f>Март!I5</f>
        <v>70</v>
      </c>
      <c r="F8" s="38">
        <f>Апрель!H5</f>
        <v>0</v>
      </c>
      <c r="G8" s="3">
        <f>Апрель!G5</f>
        <v>0</v>
      </c>
      <c r="H8" s="42">
        <f>Апрель!I5</f>
        <v>0</v>
      </c>
      <c r="I8" s="38">
        <f>Май!I5</f>
        <v>200</v>
      </c>
      <c r="J8" s="3">
        <f>Май!H5</f>
        <v>2</v>
      </c>
      <c r="K8" s="42">
        <f t="shared" si="0"/>
        <v>100</v>
      </c>
      <c r="L8" s="38">
        <v>130</v>
      </c>
      <c r="M8" s="3">
        <v>2</v>
      </c>
      <c r="N8" s="43">
        <f aca="true" t="shared" si="3" ref="N8:N24">L8/M8</f>
        <v>65</v>
      </c>
      <c r="O8" s="83">
        <f t="shared" si="1"/>
        <v>470</v>
      </c>
      <c r="P8" s="84">
        <f t="shared" si="1"/>
        <v>6</v>
      </c>
      <c r="Q8" s="85">
        <f t="shared" si="2"/>
        <v>78.33333333333333</v>
      </c>
    </row>
    <row r="9" spans="1:17" ht="16.5" customHeight="1">
      <c r="A9" s="2">
        <v>7</v>
      </c>
      <c r="B9" s="7" t="s">
        <v>68</v>
      </c>
      <c r="C9" s="38">
        <f>Март!H6</f>
        <v>10</v>
      </c>
      <c r="D9" s="3">
        <f>Март!G6</f>
        <v>1</v>
      </c>
      <c r="E9" s="41">
        <f>Март!I6</f>
        <v>10</v>
      </c>
      <c r="F9" s="38">
        <f>Апрель!H6</f>
        <v>0</v>
      </c>
      <c r="G9" s="3">
        <f>Апрель!G6</f>
        <v>0</v>
      </c>
      <c r="H9" s="42">
        <f>Апрель!I6</f>
        <v>0</v>
      </c>
      <c r="I9" s="38">
        <v>0</v>
      </c>
      <c r="J9" s="3">
        <v>0</v>
      </c>
      <c r="K9" s="42">
        <v>0</v>
      </c>
      <c r="L9" s="38">
        <v>0</v>
      </c>
      <c r="M9" s="3">
        <v>0</v>
      </c>
      <c r="N9" s="43">
        <v>0</v>
      </c>
      <c r="O9" s="83">
        <f t="shared" si="1"/>
        <v>10</v>
      </c>
      <c r="P9" s="84">
        <f t="shared" si="1"/>
        <v>1</v>
      </c>
      <c r="Q9" s="85">
        <f t="shared" si="2"/>
        <v>10</v>
      </c>
    </row>
    <row r="10" spans="1:17" ht="16.5" customHeight="1">
      <c r="A10" s="2">
        <v>8</v>
      </c>
      <c r="B10" s="7" t="s">
        <v>18</v>
      </c>
      <c r="C10" s="38">
        <f>Март!H7</f>
        <v>123</v>
      </c>
      <c r="D10" s="3">
        <f>Март!G7</f>
        <v>3</v>
      </c>
      <c r="E10" s="41">
        <f>Март!I7</f>
        <v>41</v>
      </c>
      <c r="F10" s="38">
        <f>Апрель!H7</f>
        <v>138</v>
      </c>
      <c r="G10" s="3">
        <f>Апрель!G7</f>
        <v>3</v>
      </c>
      <c r="H10" s="42">
        <f>Апрель!I7</f>
        <v>46</v>
      </c>
      <c r="I10" s="38">
        <f>Май!$I$7</f>
        <v>238</v>
      </c>
      <c r="J10" s="3">
        <f>Май!$H$7</f>
        <v>5</v>
      </c>
      <c r="K10" s="42">
        <f t="shared" si="0"/>
        <v>47.6</v>
      </c>
      <c r="L10" s="38">
        <f>Июнь!K4</f>
        <v>423</v>
      </c>
      <c r="M10" s="3">
        <f>Июнь!J4</f>
        <v>7</v>
      </c>
      <c r="N10" s="43">
        <f t="shared" si="3"/>
        <v>60.42857142857143</v>
      </c>
      <c r="O10" s="83">
        <f t="shared" si="1"/>
        <v>922</v>
      </c>
      <c r="P10" s="84">
        <f t="shared" si="1"/>
        <v>18</v>
      </c>
      <c r="Q10" s="85">
        <f t="shared" si="2"/>
        <v>51.22222222222222</v>
      </c>
    </row>
    <row r="11" spans="1:17" ht="16.5" customHeight="1">
      <c r="A11" s="2">
        <v>9</v>
      </c>
      <c r="B11" s="7" t="s">
        <v>69</v>
      </c>
      <c r="C11" s="38">
        <v>0</v>
      </c>
      <c r="D11" s="3">
        <v>0</v>
      </c>
      <c r="E11" s="41">
        <v>0</v>
      </c>
      <c r="F11" s="38">
        <f>Апрель!H8</f>
        <v>28</v>
      </c>
      <c r="G11" s="3">
        <f>Апрель!G8</f>
        <v>1</v>
      </c>
      <c r="H11" s="42">
        <f>Апрель!I8</f>
        <v>28</v>
      </c>
      <c r="I11" s="38">
        <v>0</v>
      </c>
      <c r="J11" s="3">
        <v>0</v>
      </c>
      <c r="K11" s="42">
        <v>0</v>
      </c>
      <c r="L11" s="38">
        <f>Июнь!$K$9</f>
        <v>66</v>
      </c>
      <c r="M11" s="3">
        <f>Июнь!$J$9</f>
        <v>4</v>
      </c>
      <c r="N11" s="43">
        <f t="shared" si="3"/>
        <v>16.5</v>
      </c>
      <c r="O11" s="83">
        <f t="shared" si="1"/>
        <v>94</v>
      </c>
      <c r="P11" s="84">
        <f t="shared" si="1"/>
        <v>5</v>
      </c>
      <c r="Q11" s="85">
        <f>O11/P11</f>
        <v>18.8</v>
      </c>
    </row>
    <row r="12" spans="1:17" ht="16.5" customHeight="1">
      <c r="A12" s="2">
        <v>10</v>
      </c>
      <c r="B12" s="7" t="s">
        <v>19</v>
      </c>
      <c r="C12" s="38">
        <f>Март!H8</f>
        <v>19</v>
      </c>
      <c r="D12" s="3">
        <f>Март!G8</f>
        <v>2</v>
      </c>
      <c r="E12" s="41">
        <f>Март!I8</f>
        <v>9.5</v>
      </c>
      <c r="F12" s="38">
        <f>Апрель!H9</f>
        <v>46</v>
      </c>
      <c r="G12" s="3">
        <f>Апрель!G9</f>
        <v>2</v>
      </c>
      <c r="H12" s="42">
        <f>Апрель!I9</f>
        <v>23</v>
      </c>
      <c r="I12" s="38">
        <f>Май!$I$9</f>
        <v>48</v>
      </c>
      <c r="J12" s="3">
        <f>Май!$H$9</f>
        <v>3</v>
      </c>
      <c r="K12" s="42">
        <f t="shared" si="0"/>
        <v>16</v>
      </c>
      <c r="L12" s="38">
        <f>Июнь!K8</f>
        <v>86</v>
      </c>
      <c r="M12" s="3">
        <f>Июнь!J6</f>
        <v>2</v>
      </c>
      <c r="N12" s="43">
        <f t="shared" si="3"/>
        <v>43</v>
      </c>
      <c r="O12" s="83">
        <f t="shared" si="1"/>
        <v>199</v>
      </c>
      <c r="P12" s="84">
        <f t="shared" si="1"/>
        <v>9</v>
      </c>
      <c r="Q12" s="85">
        <f t="shared" si="2"/>
        <v>22.11111111111111</v>
      </c>
    </row>
    <row r="13" spans="1:17" ht="16.5" customHeight="1">
      <c r="A13" s="2">
        <v>11</v>
      </c>
      <c r="B13" s="7" t="s">
        <v>51</v>
      </c>
      <c r="C13" s="38">
        <v>0</v>
      </c>
      <c r="D13" s="3">
        <v>0</v>
      </c>
      <c r="E13" s="41">
        <v>0</v>
      </c>
      <c r="F13" s="38">
        <v>0</v>
      </c>
      <c r="G13" s="3">
        <v>0</v>
      </c>
      <c r="H13" s="42">
        <v>0</v>
      </c>
      <c r="I13" s="38">
        <v>18</v>
      </c>
      <c r="J13" s="3">
        <v>1</v>
      </c>
      <c r="K13" s="42">
        <f t="shared" si="0"/>
        <v>18</v>
      </c>
      <c r="L13" s="38">
        <f>Июнь!K9</f>
        <v>66</v>
      </c>
      <c r="M13" s="3">
        <f>Июнь!J9</f>
        <v>4</v>
      </c>
      <c r="N13" s="43">
        <f t="shared" si="3"/>
        <v>16.5</v>
      </c>
      <c r="O13" s="83">
        <f t="shared" si="1"/>
        <v>84</v>
      </c>
      <c r="P13" s="84">
        <f t="shared" si="1"/>
        <v>5</v>
      </c>
      <c r="Q13" s="85">
        <f t="shared" si="2"/>
        <v>16.8</v>
      </c>
    </row>
    <row r="14" spans="1:17" ht="16.5" customHeight="1">
      <c r="A14" s="2">
        <v>12</v>
      </c>
      <c r="B14" s="7" t="s">
        <v>20</v>
      </c>
      <c r="C14" s="38">
        <f>Март!H9</f>
        <v>185</v>
      </c>
      <c r="D14" s="3">
        <f>Март!G9</f>
        <v>3</v>
      </c>
      <c r="E14" s="41">
        <f>Март!I9</f>
        <v>61.666666666666664</v>
      </c>
      <c r="F14" s="38">
        <f>Апрель!H10</f>
        <v>190</v>
      </c>
      <c r="G14" s="3">
        <f>Апрель!G10</f>
        <v>3</v>
      </c>
      <c r="H14" s="42">
        <f>Апрель!I10</f>
        <v>63.333333333333336</v>
      </c>
      <c r="I14" s="38">
        <f>Май!I10</f>
        <v>330</v>
      </c>
      <c r="J14" s="3">
        <f>Май!$H$11</f>
        <v>4</v>
      </c>
      <c r="K14" s="42">
        <f t="shared" si="0"/>
        <v>82.5</v>
      </c>
      <c r="L14" s="38">
        <f>Июнь!K3</f>
        <v>540</v>
      </c>
      <c r="M14" s="3">
        <f>Июнь!J3</f>
        <v>7</v>
      </c>
      <c r="N14" s="43">
        <f t="shared" si="3"/>
        <v>77.14285714285714</v>
      </c>
      <c r="O14" s="83">
        <f t="shared" si="1"/>
        <v>1245</v>
      </c>
      <c r="P14" s="84">
        <f t="shared" si="1"/>
        <v>17</v>
      </c>
      <c r="Q14" s="85">
        <f t="shared" si="2"/>
        <v>73.23529411764706</v>
      </c>
    </row>
    <row r="15" spans="1:17" ht="16.5" customHeight="1">
      <c r="A15" s="2">
        <v>13</v>
      </c>
      <c r="B15" s="7" t="s">
        <v>21</v>
      </c>
      <c r="C15" s="38">
        <f>Март!H10</f>
        <v>38</v>
      </c>
      <c r="D15" s="3">
        <f>Март!G10</f>
        <v>3</v>
      </c>
      <c r="E15" s="41">
        <f>Март!I10</f>
        <v>12.666666666666666</v>
      </c>
      <c r="F15" s="38">
        <f>Апрель!H11</f>
        <v>76</v>
      </c>
      <c r="G15" s="3">
        <f>Апрель!G11</f>
        <v>3</v>
      </c>
      <c r="H15" s="42">
        <f>Апрель!I11</f>
        <v>25.333333333333332</v>
      </c>
      <c r="I15" s="38">
        <f>Май!I11</f>
        <v>92</v>
      </c>
      <c r="J15" s="3">
        <f>Май!H11</f>
        <v>4</v>
      </c>
      <c r="K15" s="42">
        <f t="shared" si="0"/>
        <v>23</v>
      </c>
      <c r="L15" s="38">
        <f>Июнь!K10</f>
        <v>64</v>
      </c>
      <c r="M15" s="3">
        <f>Июнь!J10</f>
        <v>3</v>
      </c>
      <c r="N15" s="43">
        <f t="shared" si="3"/>
        <v>21.333333333333332</v>
      </c>
      <c r="O15" s="83">
        <f t="shared" si="1"/>
        <v>270</v>
      </c>
      <c r="P15" s="84">
        <f t="shared" si="1"/>
        <v>13</v>
      </c>
      <c r="Q15" s="85">
        <f t="shared" si="2"/>
        <v>20.76923076923077</v>
      </c>
    </row>
    <row r="16" spans="1:17" ht="16.5" customHeight="1">
      <c r="A16" s="2">
        <v>14</v>
      </c>
      <c r="B16" s="7" t="s">
        <v>74</v>
      </c>
      <c r="C16" s="38">
        <v>0</v>
      </c>
      <c r="D16" s="3">
        <v>0</v>
      </c>
      <c r="E16" s="41">
        <v>0</v>
      </c>
      <c r="F16" s="38">
        <v>0</v>
      </c>
      <c r="G16" s="3">
        <v>0</v>
      </c>
      <c r="H16" s="42">
        <v>0</v>
      </c>
      <c r="I16" s="38">
        <v>0</v>
      </c>
      <c r="J16" s="3">
        <v>0</v>
      </c>
      <c r="K16" s="42">
        <v>0</v>
      </c>
      <c r="L16" s="38">
        <v>28</v>
      </c>
      <c r="M16" s="3">
        <v>1</v>
      </c>
      <c r="N16" s="43">
        <f t="shared" si="3"/>
        <v>28</v>
      </c>
      <c r="O16" s="83">
        <f t="shared" si="1"/>
        <v>28</v>
      </c>
      <c r="P16" s="84">
        <f t="shared" si="1"/>
        <v>1</v>
      </c>
      <c r="Q16" s="85">
        <f t="shared" si="2"/>
        <v>28</v>
      </c>
    </row>
    <row r="17" spans="1:17" ht="16.5" customHeight="1">
      <c r="A17" s="2">
        <v>15</v>
      </c>
      <c r="B17" s="7" t="s">
        <v>22</v>
      </c>
      <c r="C17" s="38">
        <f>Март!H11</f>
        <v>50</v>
      </c>
      <c r="D17" s="3">
        <f>Март!G11</f>
        <v>2</v>
      </c>
      <c r="E17" s="41">
        <f>Март!I11</f>
        <v>25</v>
      </c>
      <c r="F17" s="38">
        <f>Апрель!H12</f>
        <v>0</v>
      </c>
      <c r="G17" s="3">
        <f>Апрель!G12</f>
        <v>0</v>
      </c>
      <c r="H17" s="42">
        <f>Апрель!I12</f>
        <v>0</v>
      </c>
      <c r="I17" s="38">
        <f>Май!I12</f>
        <v>10</v>
      </c>
      <c r="J17" s="3">
        <f>Май!H12</f>
        <v>1</v>
      </c>
      <c r="K17" s="42">
        <f t="shared" si="0"/>
        <v>10</v>
      </c>
      <c r="L17" s="38">
        <v>0</v>
      </c>
      <c r="M17" s="3">
        <v>0</v>
      </c>
      <c r="N17" s="43">
        <v>0</v>
      </c>
      <c r="O17" s="83">
        <f t="shared" si="1"/>
        <v>60</v>
      </c>
      <c r="P17" s="84">
        <f t="shared" si="1"/>
        <v>3</v>
      </c>
      <c r="Q17" s="85">
        <f t="shared" si="2"/>
        <v>20</v>
      </c>
    </row>
    <row r="18" spans="1:17" ht="16.5" customHeight="1">
      <c r="A18" s="2">
        <v>16</v>
      </c>
      <c r="B18" s="7" t="s">
        <v>23</v>
      </c>
      <c r="C18" s="38">
        <f>Март!H12</f>
        <v>114</v>
      </c>
      <c r="D18" s="3">
        <f>Март!G12</f>
        <v>4</v>
      </c>
      <c r="E18" s="41">
        <f>Март!I12</f>
        <v>28.5</v>
      </c>
      <c r="F18" s="38">
        <f>Апрель!H13</f>
        <v>28</v>
      </c>
      <c r="G18" s="3">
        <f>Апрель!G13</f>
        <v>2</v>
      </c>
      <c r="H18" s="42">
        <f>Апрель!I13</f>
        <v>14</v>
      </c>
      <c r="I18" s="38">
        <f>Май!I14</f>
        <v>18</v>
      </c>
      <c r="J18" s="3">
        <f>Май!H14</f>
        <v>1</v>
      </c>
      <c r="K18" s="42">
        <f t="shared" si="0"/>
        <v>18</v>
      </c>
      <c r="L18" s="38">
        <f>Июнь!K12</f>
        <v>28</v>
      </c>
      <c r="M18" s="3">
        <f>Июнь!J12</f>
        <v>2</v>
      </c>
      <c r="N18" s="43">
        <f t="shared" si="3"/>
        <v>14</v>
      </c>
      <c r="O18" s="83">
        <f t="shared" si="1"/>
        <v>188</v>
      </c>
      <c r="P18" s="84">
        <f t="shared" si="1"/>
        <v>9</v>
      </c>
      <c r="Q18" s="85">
        <f t="shared" si="2"/>
        <v>20.88888888888889</v>
      </c>
    </row>
    <row r="19" spans="1:17" ht="16.5" customHeight="1">
      <c r="A19" s="2">
        <v>17</v>
      </c>
      <c r="B19" s="7" t="s">
        <v>24</v>
      </c>
      <c r="C19" s="38">
        <f>Март!H13</f>
        <v>101</v>
      </c>
      <c r="D19" s="3">
        <f>Март!G13</f>
        <v>3</v>
      </c>
      <c r="E19" s="41">
        <f>Март!I13</f>
        <v>33.666666666666664</v>
      </c>
      <c r="F19" s="38">
        <f>Апрель!H14</f>
        <v>148</v>
      </c>
      <c r="G19" s="3">
        <f>Апрель!G14</f>
        <v>3</v>
      </c>
      <c r="H19" s="42">
        <f>Апрель!I14</f>
        <v>49.333333333333336</v>
      </c>
      <c r="I19" s="38">
        <f>Май!I15</f>
        <v>143</v>
      </c>
      <c r="J19" s="3">
        <f>Май!H15</f>
        <v>3</v>
      </c>
      <c r="K19" s="42">
        <f t="shared" si="0"/>
        <v>47.666666666666664</v>
      </c>
      <c r="L19" s="38">
        <f>Июнь!K5</f>
        <v>148</v>
      </c>
      <c r="M19" s="3">
        <f>Июнь!J5</f>
        <v>4</v>
      </c>
      <c r="N19" s="43">
        <f t="shared" si="3"/>
        <v>37</v>
      </c>
      <c r="O19" s="83">
        <f t="shared" si="1"/>
        <v>540</v>
      </c>
      <c r="P19" s="84">
        <f t="shared" si="1"/>
        <v>13</v>
      </c>
      <c r="Q19" s="85">
        <f t="shared" si="2"/>
        <v>41.53846153846154</v>
      </c>
    </row>
    <row r="20" spans="1:17" ht="16.5" customHeight="1">
      <c r="A20" s="2">
        <v>18</v>
      </c>
      <c r="B20" s="7" t="s">
        <v>25</v>
      </c>
      <c r="C20" s="38">
        <f>Март!H14</f>
        <v>10</v>
      </c>
      <c r="D20" s="3">
        <f>Март!G14</f>
        <v>1</v>
      </c>
      <c r="E20" s="41">
        <f>Март!I14</f>
        <v>10</v>
      </c>
      <c r="F20" s="38">
        <f>Апрель!H15</f>
        <v>0</v>
      </c>
      <c r="G20" s="3">
        <f>Апрель!G15</f>
        <v>0</v>
      </c>
      <c r="H20" s="42">
        <f>Апрель!I15</f>
        <v>0</v>
      </c>
      <c r="I20" s="38">
        <v>0</v>
      </c>
      <c r="J20" s="3">
        <v>0</v>
      </c>
      <c r="K20" s="42">
        <v>0</v>
      </c>
      <c r="L20" s="38">
        <v>0</v>
      </c>
      <c r="M20" s="3">
        <v>0</v>
      </c>
      <c r="N20" s="43">
        <v>0</v>
      </c>
      <c r="O20" s="83">
        <f t="shared" si="1"/>
        <v>10</v>
      </c>
      <c r="P20" s="84">
        <f t="shared" si="1"/>
        <v>1</v>
      </c>
      <c r="Q20" s="85">
        <f t="shared" si="2"/>
        <v>10</v>
      </c>
    </row>
    <row r="21" spans="1:17" ht="16.5" customHeight="1">
      <c r="A21" s="2">
        <v>19</v>
      </c>
      <c r="B21" s="11" t="s">
        <v>26</v>
      </c>
      <c r="C21" s="38">
        <f>Март!H15</f>
        <v>75</v>
      </c>
      <c r="D21" s="3">
        <f>Март!G15</f>
        <v>1</v>
      </c>
      <c r="E21" s="41">
        <f>Март!I15</f>
        <v>75</v>
      </c>
      <c r="F21" s="38">
        <f>Апрель!H16</f>
        <v>0</v>
      </c>
      <c r="G21" s="3">
        <f>Апрель!G16</f>
        <v>0</v>
      </c>
      <c r="H21" s="42">
        <f>Апрель!I16</f>
        <v>0</v>
      </c>
      <c r="I21" s="38">
        <v>0</v>
      </c>
      <c r="J21" s="3">
        <v>0</v>
      </c>
      <c r="K21" s="42">
        <v>0</v>
      </c>
      <c r="L21" s="38">
        <v>0</v>
      </c>
      <c r="M21" s="3">
        <v>0</v>
      </c>
      <c r="N21" s="43">
        <v>0</v>
      </c>
      <c r="O21" s="83">
        <f t="shared" si="1"/>
        <v>75</v>
      </c>
      <c r="P21" s="84">
        <f t="shared" si="1"/>
        <v>1</v>
      </c>
      <c r="Q21" s="85">
        <f t="shared" si="2"/>
        <v>75</v>
      </c>
    </row>
    <row r="22" spans="1:17" ht="16.5" customHeight="1">
      <c r="A22" s="2">
        <v>20</v>
      </c>
      <c r="B22" s="49" t="str">
        <f>Апрель!B17</f>
        <v>Крец Алёна</v>
      </c>
      <c r="C22" s="38">
        <f>Март!H16</f>
        <v>0</v>
      </c>
      <c r="D22" s="3">
        <f>Март!G16</f>
        <v>0</v>
      </c>
      <c r="E22" s="41">
        <f>Март!I16</f>
        <v>0</v>
      </c>
      <c r="F22" s="38">
        <f>Апрель!H17</f>
        <v>28</v>
      </c>
      <c r="G22" s="3">
        <f>Апрель!G17</f>
        <v>1</v>
      </c>
      <c r="H22" s="42">
        <f>Апрель!I17</f>
        <v>28</v>
      </c>
      <c r="I22" s="38">
        <f>Май!I17</f>
        <v>55</v>
      </c>
      <c r="J22" s="3">
        <f>Май!H17</f>
        <v>1</v>
      </c>
      <c r="K22" s="42">
        <f t="shared" si="0"/>
        <v>55</v>
      </c>
      <c r="L22" s="38">
        <v>0</v>
      </c>
      <c r="M22" s="3">
        <v>0</v>
      </c>
      <c r="N22" s="43">
        <v>0</v>
      </c>
      <c r="O22" s="83">
        <f t="shared" si="1"/>
        <v>83</v>
      </c>
      <c r="P22" s="84">
        <f t="shared" si="1"/>
        <v>2</v>
      </c>
      <c r="Q22" s="85">
        <f>O22/P22</f>
        <v>41.5</v>
      </c>
    </row>
    <row r="23" spans="1:17" ht="16.5" customHeight="1">
      <c r="A23" s="2">
        <v>21</v>
      </c>
      <c r="B23" s="49" t="str">
        <f>Апрель!B18</f>
        <v>Стребиж Татьяна</v>
      </c>
      <c r="C23" s="38">
        <f>Март!H17</f>
        <v>0</v>
      </c>
      <c r="D23" s="3">
        <f>Март!G17</f>
        <v>0</v>
      </c>
      <c r="E23" s="41">
        <f>Март!I17</f>
        <v>0</v>
      </c>
      <c r="F23" s="38">
        <f>Апрель!H18</f>
        <v>40</v>
      </c>
      <c r="G23" s="3">
        <f>Апрель!G18</f>
        <v>1</v>
      </c>
      <c r="H23" s="42">
        <f>Апрель!I18</f>
        <v>40</v>
      </c>
      <c r="I23" s="38">
        <f>Май!I18</f>
        <v>4</v>
      </c>
      <c r="J23" s="3">
        <f>Май!H18</f>
        <v>1</v>
      </c>
      <c r="K23" s="42">
        <f t="shared" si="0"/>
        <v>4</v>
      </c>
      <c r="L23" s="38">
        <v>0</v>
      </c>
      <c r="M23" s="3">
        <v>0</v>
      </c>
      <c r="N23" s="43">
        <v>0</v>
      </c>
      <c r="O23" s="83">
        <f t="shared" si="1"/>
        <v>44</v>
      </c>
      <c r="P23" s="84">
        <f t="shared" si="1"/>
        <v>2</v>
      </c>
      <c r="Q23" s="85">
        <f>O23/P23</f>
        <v>22</v>
      </c>
    </row>
    <row r="24" spans="1:17" ht="16.5" customHeight="1">
      <c r="A24" s="2">
        <v>22</v>
      </c>
      <c r="B24" s="49" t="s">
        <v>45</v>
      </c>
      <c r="C24" s="38">
        <f>Март!H18</f>
        <v>0</v>
      </c>
      <c r="D24" s="3">
        <f>Март!G18</f>
        <v>0</v>
      </c>
      <c r="E24" s="41">
        <f>Март!I18</f>
        <v>0</v>
      </c>
      <c r="F24" s="38">
        <f>Апрель!H19</f>
        <v>0</v>
      </c>
      <c r="G24" s="3">
        <f>Апрель!G19</f>
        <v>0</v>
      </c>
      <c r="H24" s="42">
        <f>Апрель!I19</f>
        <v>0</v>
      </c>
      <c r="I24" s="38">
        <f>Май!I13</f>
        <v>20</v>
      </c>
      <c r="J24" s="3">
        <f>Май!H13</f>
        <v>2</v>
      </c>
      <c r="K24" s="42">
        <f t="shared" si="0"/>
        <v>10</v>
      </c>
      <c r="L24" s="38">
        <v>14</v>
      </c>
      <c r="M24" s="3">
        <v>2</v>
      </c>
      <c r="N24" s="43">
        <f t="shared" si="3"/>
        <v>7</v>
      </c>
      <c r="O24" s="83">
        <f t="shared" si="1"/>
        <v>34</v>
      </c>
      <c r="P24" s="84">
        <f t="shared" si="1"/>
        <v>4</v>
      </c>
      <c r="Q24" s="85">
        <f>O24/P24</f>
        <v>8.5</v>
      </c>
    </row>
    <row r="25" spans="1:17" ht="16.5" customHeight="1" thickBot="1">
      <c r="A25" s="2">
        <v>23</v>
      </c>
      <c r="B25" s="49" t="s">
        <v>46</v>
      </c>
      <c r="C25" s="38">
        <f>Март!H19</f>
        <v>0</v>
      </c>
      <c r="D25" s="3">
        <f>Март!G19</f>
        <v>0</v>
      </c>
      <c r="E25" s="41">
        <f>Март!I19</f>
        <v>0</v>
      </c>
      <c r="F25" s="38">
        <f>Апрель!H20</f>
        <v>0</v>
      </c>
      <c r="G25" s="3">
        <f>Апрель!G20</f>
        <v>0</v>
      </c>
      <c r="H25" s="42">
        <f>Апрель!I20</f>
        <v>0</v>
      </c>
      <c r="I25" s="38">
        <f>Май!I16</f>
        <v>10</v>
      </c>
      <c r="J25" s="3">
        <f>Май!H16</f>
        <v>1</v>
      </c>
      <c r="K25" s="42">
        <f t="shared" si="0"/>
        <v>10</v>
      </c>
      <c r="L25" s="64">
        <v>0</v>
      </c>
      <c r="M25" s="82">
        <v>0</v>
      </c>
      <c r="N25" s="43">
        <v>0</v>
      </c>
      <c r="O25" s="83">
        <f t="shared" si="1"/>
        <v>10</v>
      </c>
      <c r="P25" s="84">
        <f t="shared" si="1"/>
        <v>1</v>
      </c>
      <c r="Q25" s="85">
        <f>O25/P25</f>
        <v>10</v>
      </c>
    </row>
    <row r="26" spans="1:17" ht="16.5" customHeight="1">
      <c r="A26" s="53">
        <v>19</v>
      </c>
      <c r="B26" s="54"/>
      <c r="C26" s="38"/>
      <c r="D26" s="45"/>
      <c r="E26" s="55"/>
      <c r="F26" s="53"/>
      <c r="G26" s="47"/>
      <c r="H26" s="48"/>
      <c r="I26" s="53"/>
      <c r="J26" s="47"/>
      <c r="K26" s="56"/>
      <c r="L26" s="57"/>
      <c r="M26" s="58"/>
      <c r="N26" s="59"/>
      <c r="O26" s="60"/>
      <c r="P26" s="36"/>
      <c r="Q26" s="61"/>
    </row>
    <row r="27" spans="1:17" ht="16.5" customHeight="1" thickBot="1">
      <c r="A27" s="62">
        <v>20</v>
      </c>
      <c r="B27" s="63"/>
      <c r="C27" s="64"/>
      <c r="D27" s="51"/>
      <c r="E27" s="65"/>
      <c r="F27" s="62"/>
      <c r="G27" s="66"/>
      <c r="H27" s="67"/>
      <c r="I27" s="62"/>
      <c r="J27" s="66"/>
      <c r="K27" s="68"/>
      <c r="L27" s="69"/>
      <c r="M27" s="66"/>
      <c r="N27" s="68"/>
      <c r="O27" s="70"/>
      <c r="P27" s="71"/>
      <c r="Q27" s="72"/>
    </row>
  </sheetData>
  <sheetProtection selectLockedCells="1" selectUnlockedCells="1"/>
  <mergeCells count="7">
    <mergeCell ref="O1:Q1"/>
    <mergeCell ref="I1:K1"/>
    <mergeCell ref="L1:N1"/>
    <mergeCell ref="A1:A2"/>
    <mergeCell ref="B1:B2"/>
    <mergeCell ref="C1:E1"/>
    <mergeCell ref="F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2"/>
  <sheetViews>
    <sheetView zoomScale="47" zoomScaleNormal="47" workbookViewId="0" topLeftCell="A21">
      <selection activeCell="G68" activeCellId="1" sqref="A1:Q46 G68"/>
    </sheetView>
  </sheetViews>
  <sheetFormatPr defaultColWidth="9.00390625" defaultRowHeight="12.75"/>
  <cols>
    <col min="1" max="1" width="4.25390625" style="13" customWidth="1"/>
    <col min="2" max="2" width="23.00390625" style="13" customWidth="1"/>
    <col min="3" max="3" width="4.375" style="13" customWidth="1"/>
    <col min="4" max="4" width="3.125" style="13" customWidth="1"/>
    <col min="5" max="5" width="5.625" style="13" customWidth="1"/>
    <col min="6" max="6" width="4.625" style="13" customWidth="1"/>
    <col min="7" max="7" width="4.25390625" style="13" customWidth="1"/>
    <col min="8" max="8" width="5.25390625" style="13" customWidth="1"/>
    <col min="9" max="9" width="4.25390625" style="13" customWidth="1"/>
    <col min="10" max="10" width="3.375" style="13" customWidth="1"/>
    <col min="11" max="11" width="5.625" style="13" customWidth="1"/>
    <col min="12" max="12" width="4.625" style="13" customWidth="1"/>
    <col min="13" max="13" width="4.375" style="13" customWidth="1"/>
    <col min="14" max="14" width="5.75390625" style="13" customWidth="1"/>
    <col min="15" max="16" width="4.375" style="13" customWidth="1"/>
    <col min="17" max="17" width="5.25390625" style="13" customWidth="1"/>
    <col min="18" max="16384" width="9.125" style="13" customWidth="1"/>
  </cols>
  <sheetData>
    <row r="1" spans="1:17" ht="16.5" customHeight="1">
      <c r="A1" s="78" t="s">
        <v>0</v>
      </c>
      <c r="B1" s="79" t="s">
        <v>52</v>
      </c>
      <c r="C1" s="80" t="s">
        <v>53</v>
      </c>
      <c r="D1" s="80"/>
      <c r="E1" s="80"/>
      <c r="F1" s="80" t="s">
        <v>54</v>
      </c>
      <c r="G1" s="80"/>
      <c r="H1" s="80"/>
      <c r="I1" s="76" t="s">
        <v>55</v>
      </c>
      <c r="J1" s="76"/>
      <c r="K1" s="76"/>
      <c r="L1" s="76" t="s">
        <v>56</v>
      </c>
      <c r="M1" s="76"/>
      <c r="N1" s="76"/>
      <c r="O1" s="73" t="s">
        <v>63</v>
      </c>
      <c r="P1" s="73"/>
      <c r="Q1" s="73"/>
    </row>
    <row r="2" spans="1:17" ht="171.75" customHeight="1">
      <c r="A2" s="78"/>
      <c r="B2" s="79"/>
      <c r="C2" s="14" t="s">
        <v>64</v>
      </c>
      <c r="D2" s="15" t="s">
        <v>65</v>
      </c>
      <c r="E2" s="16" t="s">
        <v>66</v>
      </c>
      <c r="F2" s="14" t="s">
        <v>64</v>
      </c>
      <c r="G2" s="15" t="s">
        <v>65</v>
      </c>
      <c r="H2" s="16" t="s">
        <v>66</v>
      </c>
      <c r="I2" s="17" t="s">
        <v>64</v>
      </c>
      <c r="J2" s="18" t="s">
        <v>65</v>
      </c>
      <c r="K2" s="19" t="s">
        <v>66</v>
      </c>
      <c r="L2" s="20" t="s">
        <v>64</v>
      </c>
      <c r="M2" s="18" t="s">
        <v>65</v>
      </c>
      <c r="N2" s="19" t="s">
        <v>66</v>
      </c>
      <c r="O2" s="24" t="s">
        <v>67</v>
      </c>
      <c r="P2" s="25" t="s">
        <v>65</v>
      </c>
      <c r="Q2" s="26" t="s">
        <v>66</v>
      </c>
    </row>
    <row r="3" spans="1:17" ht="16.5" customHeight="1">
      <c r="A3" s="2">
        <v>1</v>
      </c>
      <c r="B3" s="7" t="s">
        <v>13</v>
      </c>
      <c r="C3" s="27">
        <f>Март!H2</f>
        <v>350</v>
      </c>
      <c r="D3" s="28">
        <f>Март!G2</f>
        <v>4</v>
      </c>
      <c r="E3" s="29">
        <f>Март!I2</f>
        <v>87.5</v>
      </c>
      <c r="F3" s="27">
        <f>Апрель!H2</f>
        <v>183</v>
      </c>
      <c r="G3" s="28">
        <f>Апрель!G2</f>
        <v>3</v>
      </c>
      <c r="H3" s="30">
        <f>Апрель!I2</f>
        <v>61</v>
      </c>
      <c r="I3" s="31">
        <f>Май!$I$2</f>
        <v>290</v>
      </c>
      <c r="J3" s="32">
        <f>Май!$H$2</f>
        <v>4</v>
      </c>
      <c r="K3" s="33">
        <f aca="true" t="shared" si="0" ref="K3:K12">I3/J3</f>
        <v>72.5</v>
      </c>
      <c r="L3" s="31">
        <f>Июнь!$K$2</f>
        <v>585</v>
      </c>
      <c r="M3" s="32">
        <f>Июнь!J2</f>
        <v>7</v>
      </c>
      <c r="N3" s="34">
        <f>L3/M3</f>
        <v>83.57142857142857</v>
      </c>
      <c r="O3" s="38">
        <f aca="true" t="shared" si="1" ref="O3:O22">C3+F3+I3+L3</f>
        <v>1408</v>
      </c>
      <c r="P3" s="39">
        <f aca="true" t="shared" si="2" ref="P3:P22">D3+G3+J3+M3</f>
        <v>18</v>
      </c>
      <c r="Q3" s="40">
        <f aca="true" t="shared" si="3" ref="Q3:Q22">O3/P3</f>
        <v>78.22222222222223</v>
      </c>
    </row>
    <row r="4" spans="1:17" ht="16.5" customHeight="1">
      <c r="A4" s="2">
        <v>2</v>
      </c>
      <c r="B4" s="7" t="s">
        <v>20</v>
      </c>
      <c r="C4" s="38">
        <f>Март!H9</f>
        <v>185</v>
      </c>
      <c r="D4" s="3">
        <f>Март!G9</f>
        <v>3</v>
      </c>
      <c r="E4" s="41">
        <f>Март!I9</f>
        <v>61.666666666666664</v>
      </c>
      <c r="F4" s="38">
        <f>Апрель!H10</f>
        <v>190</v>
      </c>
      <c r="G4" s="3">
        <f>Апрель!G10</f>
        <v>3</v>
      </c>
      <c r="H4" s="42">
        <f>Апрель!I10</f>
        <v>63.333333333333336</v>
      </c>
      <c r="I4" s="38">
        <f>Май!I10</f>
        <v>330</v>
      </c>
      <c r="J4" s="3">
        <f>Май!$H$11</f>
        <v>4</v>
      </c>
      <c r="K4" s="42">
        <f t="shared" si="0"/>
        <v>82.5</v>
      </c>
      <c r="L4" s="38">
        <f>Июнь!K5</f>
        <v>148</v>
      </c>
      <c r="M4" s="3">
        <f>Июнь!J5</f>
        <v>4</v>
      </c>
      <c r="N4" s="43">
        <f>L4/M4</f>
        <v>37</v>
      </c>
      <c r="O4" s="38">
        <f t="shared" si="1"/>
        <v>853</v>
      </c>
      <c r="P4" s="39">
        <f t="shared" si="2"/>
        <v>14</v>
      </c>
      <c r="Q4" s="40">
        <f t="shared" si="3"/>
        <v>60.92857142857143</v>
      </c>
    </row>
    <row r="5" spans="1:17" ht="16.5" customHeight="1">
      <c r="A5" s="2">
        <v>3</v>
      </c>
      <c r="B5" s="7" t="s">
        <v>18</v>
      </c>
      <c r="C5" s="38">
        <f>Март!H7</f>
        <v>123</v>
      </c>
      <c r="D5" s="3">
        <f>Март!G7</f>
        <v>3</v>
      </c>
      <c r="E5" s="41">
        <f>Март!I7</f>
        <v>41</v>
      </c>
      <c r="F5" s="38">
        <f>Апрель!H7</f>
        <v>138</v>
      </c>
      <c r="G5" s="3">
        <f>Апрель!G7</f>
        <v>3</v>
      </c>
      <c r="H5" s="42">
        <f>Апрель!I7</f>
        <v>46</v>
      </c>
      <c r="I5" s="38">
        <f>Май!$I$7</f>
        <v>238</v>
      </c>
      <c r="J5" s="3">
        <f>Май!$H$7</f>
        <v>5</v>
      </c>
      <c r="K5" s="42">
        <f t="shared" si="0"/>
        <v>47.6</v>
      </c>
      <c r="L5" s="38">
        <f>Июнь!K4</f>
        <v>423</v>
      </c>
      <c r="M5" s="3">
        <f>Июнь!J4</f>
        <v>7</v>
      </c>
      <c r="N5" s="43">
        <f>L5/M5</f>
        <v>60.42857142857143</v>
      </c>
      <c r="O5" s="38">
        <f t="shared" si="1"/>
        <v>922</v>
      </c>
      <c r="P5" s="39">
        <f t="shared" si="2"/>
        <v>18</v>
      </c>
      <c r="Q5" s="40">
        <f t="shared" si="3"/>
        <v>51.22222222222222</v>
      </c>
    </row>
    <row r="6" spans="1:17" ht="16.5" customHeight="1">
      <c r="A6" s="2">
        <v>4</v>
      </c>
      <c r="B6" s="7" t="s">
        <v>14</v>
      </c>
      <c r="C6" s="38">
        <f>Март!H3</f>
        <v>146</v>
      </c>
      <c r="D6" s="3">
        <f>Март!G3</f>
        <v>3</v>
      </c>
      <c r="E6" s="41">
        <f>Март!I3</f>
        <v>48.666666666666664</v>
      </c>
      <c r="F6" s="38">
        <f>Апрель!H3</f>
        <v>183</v>
      </c>
      <c r="G6" s="3">
        <f>Апрель!G3</f>
        <v>3</v>
      </c>
      <c r="H6" s="42">
        <f>Апрель!I3</f>
        <v>61</v>
      </c>
      <c r="I6" s="38">
        <f>Май!$I$3</f>
        <v>128</v>
      </c>
      <c r="J6" s="3">
        <f>Май!$H$3</f>
        <v>3</v>
      </c>
      <c r="K6" s="42">
        <f t="shared" si="0"/>
        <v>42.666666666666664</v>
      </c>
      <c r="L6" s="38"/>
      <c r="M6" s="3"/>
      <c r="N6" s="43"/>
      <c r="O6" s="38">
        <f t="shared" si="1"/>
        <v>457</v>
      </c>
      <c r="P6" s="39">
        <f t="shared" si="2"/>
        <v>9</v>
      </c>
      <c r="Q6" s="40">
        <f t="shared" si="3"/>
        <v>50.77777777777778</v>
      </c>
    </row>
    <row r="7" spans="1:17" ht="16.5" customHeight="1">
      <c r="A7" s="2">
        <v>5</v>
      </c>
      <c r="B7" s="7" t="s">
        <v>16</v>
      </c>
      <c r="C7" s="38">
        <f>Март!H5</f>
        <v>140</v>
      </c>
      <c r="D7" s="3">
        <f>Март!G5</f>
        <v>2</v>
      </c>
      <c r="E7" s="41">
        <f>Март!I5</f>
        <v>70</v>
      </c>
      <c r="F7" s="38">
        <f>Апрель!H5</f>
        <v>0</v>
      </c>
      <c r="G7" s="3">
        <f>Апрель!G5</f>
        <v>0</v>
      </c>
      <c r="H7" s="42">
        <f>Апрель!I5</f>
        <v>0</v>
      </c>
      <c r="I7" s="38">
        <f>Май!I5</f>
        <v>200</v>
      </c>
      <c r="J7" s="3">
        <f>Май!H5</f>
        <v>2</v>
      </c>
      <c r="K7" s="42">
        <f t="shared" si="0"/>
        <v>100</v>
      </c>
      <c r="L7" s="38">
        <f>Июнь!K3</f>
        <v>540</v>
      </c>
      <c r="M7" s="3">
        <f>Июнь!J3</f>
        <v>7</v>
      </c>
      <c r="N7" s="43">
        <f>L7/M7</f>
        <v>77.14285714285714</v>
      </c>
      <c r="O7" s="38">
        <f t="shared" si="1"/>
        <v>880</v>
      </c>
      <c r="P7" s="39">
        <f t="shared" si="2"/>
        <v>11</v>
      </c>
      <c r="Q7" s="40">
        <f t="shared" si="3"/>
        <v>80</v>
      </c>
    </row>
    <row r="8" spans="1:17" ht="16.5" customHeight="1">
      <c r="A8" s="2">
        <v>6</v>
      </c>
      <c r="B8" s="7" t="s">
        <v>24</v>
      </c>
      <c r="C8" s="38">
        <f>Март!H13</f>
        <v>101</v>
      </c>
      <c r="D8" s="3">
        <f>Март!G13</f>
        <v>3</v>
      </c>
      <c r="E8" s="41">
        <f>Март!I13</f>
        <v>33.666666666666664</v>
      </c>
      <c r="F8" s="38">
        <f>Апрель!H14</f>
        <v>148</v>
      </c>
      <c r="G8" s="3">
        <f>Апрель!G14</f>
        <v>3</v>
      </c>
      <c r="H8" s="42">
        <f>Апрель!I14</f>
        <v>49.333333333333336</v>
      </c>
      <c r="I8" s="38">
        <f>Май!I15</f>
        <v>143</v>
      </c>
      <c r="J8" s="3">
        <f>Май!H15</f>
        <v>3</v>
      </c>
      <c r="K8" s="42">
        <f t="shared" si="0"/>
        <v>47.666666666666664</v>
      </c>
      <c r="L8" s="38"/>
      <c r="M8" s="3"/>
      <c r="N8" s="43"/>
      <c r="O8" s="38">
        <f t="shared" si="1"/>
        <v>392</v>
      </c>
      <c r="P8" s="39">
        <f t="shared" si="2"/>
        <v>9</v>
      </c>
      <c r="Q8" s="40">
        <f t="shared" si="3"/>
        <v>43.55555555555556</v>
      </c>
    </row>
    <row r="9" spans="1:17" ht="16.5" customHeight="1">
      <c r="A9" s="2">
        <v>7</v>
      </c>
      <c r="B9" s="7" t="s">
        <v>21</v>
      </c>
      <c r="C9" s="38">
        <f>Март!H10</f>
        <v>38</v>
      </c>
      <c r="D9" s="3">
        <f>Март!G10</f>
        <v>3</v>
      </c>
      <c r="E9" s="41">
        <f>Март!I10</f>
        <v>12.666666666666666</v>
      </c>
      <c r="F9" s="38">
        <f>Апрель!H11</f>
        <v>76</v>
      </c>
      <c r="G9" s="3">
        <f>Апрель!G11</f>
        <v>3</v>
      </c>
      <c r="H9" s="42">
        <f>Апрель!I11</f>
        <v>25.333333333333332</v>
      </c>
      <c r="I9" s="38">
        <f>Май!I11</f>
        <v>92</v>
      </c>
      <c r="J9" s="3">
        <f>Май!H11</f>
        <v>4</v>
      </c>
      <c r="K9" s="42">
        <f t="shared" si="0"/>
        <v>23</v>
      </c>
      <c r="L9" s="38"/>
      <c r="M9" s="3"/>
      <c r="N9" s="43"/>
      <c r="O9" s="38">
        <f t="shared" si="1"/>
        <v>206</v>
      </c>
      <c r="P9" s="39">
        <f t="shared" si="2"/>
        <v>10</v>
      </c>
      <c r="Q9" s="40">
        <f t="shared" si="3"/>
        <v>20.6</v>
      </c>
    </row>
    <row r="10" spans="1:17" ht="16.5" customHeight="1">
      <c r="A10" s="2">
        <v>8</v>
      </c>
      <c r="B10" s="7" t="s">
        <v>23</v>
      </c>
      <c r="C10" s="38">
        <f>Март!H12</f>
        <v>114</v>
      </c>
      <c r="D10" s="3">
        <f>Март!G12</f>
        <v>4</v>
      </c>
      <c r="E10" s="41">
        <f>Март!I12</f>
        <v>28.5</v>
      </c>
      <c r="F10" s="38">
        <f>Апрель!H13</f>
        <v>28</v>
      </c>
      <c r="G10" s="3">
        <f>Апрель!G13</f>
        <v>2</v>
      </c>
      <c r="H10" s="42">
        <f>Апрель!I13</f>
        <v>14</v>
      </c>
      <c r="I10" s="38">
        <f>Май!I14</f>
        <v>18</v>
      </c>
      <c r="J10" s="3">
        <f>Май!H14</f>
        <v>1</v>
      </c>
      <c r="K10" s="42">
        <f t="shared" si="0"/>
        <v>18</v>
      </c>
      <c r="L10" s="38"/>
      <c r="M10" s="3"/>
      <c r="N10" s="43"/>
      <c r="O10" s="38">
        <f t="shared" si="1"/>
        <v>160</v>
      </c>
      <c r="P10" s="39">
        <f t="shared" si="2"/>
        <v>7</v>
      </c>
      <c r="Q10" s="40">
        <f t="shared" si="3"/>
        <v>22.857142857142858</v>
      </c>
    </row>
    <row r="11" spans="1:17" ht="16.5" customHeight="1">
      <c r="A11" s="2">
        <v>9</v>
      </c>
      <c r="B11" s="7" t="s">
        <v>19</v>
      </c>
      <c r="C11" s="38">
        <f>Март!H8</f>
        <v>19</v>
      </c>
      <c r="D11" s="3">
        <f>Март!G8</f>
        <v>2</v>
      </c>
      <c r="E11" s="41">
        <f>Март!I8</f>
        <v>9.5</v>
      </c>
      <c r="F11" s="38">
        <f>Апрель!H9</f>
        <v>46</v>
      </c>
      <c r="G11" s="3">
        <f>Апрель!G9</f>
        <v>2</v>
      </c>
      <c r="H11" s="42">
        <f>Апрель!I9</f>
        <v>23</v>
      </c>
      <c r="I11" s="38">
        <f>Май!$I$9</f>
        <v>48</v>
      </c>
      <c r="J11" s="3">
        <f>Май!$H$9</f>
        <v>3</v>
      </c>
      <c r="K11" s="42">
        <f t="shared" si="0"/>
        <v>16</v>
      </c>
      <c r="L11" s="38">
        <f>Июнь!K6</f>
        <v>130</v>
      </c>
      <c r="M11" s="3">
        <f>Июнь!J6</f>
        <v>2</v>
      </c>
      <c r="N11" s="43">
        <f>L11/M11</f>
        <v>65</v>
      </c>
      <c r="O11" s="38">
        <f t="shared" si="1"/>
        <v>243</v>
      </c>
      <c r="P11" s="39">
        <f t="shared" si="2"/>
        <v>9</v>
      </c>
      <c r="Q11" s="40">
        <f t="shared" si="3"/>
        <v>27</v>
      </c>
    </row>
    <row r="12" spans="1:17" ht="16.5" customHeight="1">
      <c r="A12" s="2">
        <v>10</v>
      </c>
      <c r="B12" s="49" t="str">
        <f>Апрель!B17</f>
        <v>Крец Алёна</v>
      </c>
      <c r="C12" s="38">
        <f>Март!H16</f>
        <v>0</v>
      </c>
      <c r="D12" s="3">
        <f>Март!G16</f>
        <v>0</v>
      </c>
      <c r="E12" s="41">
        <f>Март!I16</f>
        <v>0</v>
      </c>
      <c r="F12" s="38">
        <f>Апрель!H17</f>
        <v>28</v>
      </c>
      <c r="G12" s="3">
        <f>Апрель!G17</f>
        <v>1</v>
      </c>
      <c r="H12" s="42">
        <f>Апрель!I17</f>
        <v>28</v>
      </c>
      <c r="I12" s="38">
        <f>Май!I17</f>
        <v>55</v>
      </c>
      <c r="J12" s="3">
        <f>Май!H17</f>
        <v>1</v>
      </c>
      <c r="K12" s="42">
        <f t="shared" si="0"/>
        <v>55</v>
      </c>
      <c r="L12" s="44"/>
      <c r="M12" s="45"/>
      <c r="N12" s="43"/>
      <c r="O12" s="38">
        <f t="shared" si="1"/>
        <v>83</v>
      </c>
      <c r="P12" s="39">
        <f t="shared" si="2"/>
        <v>2</v>
      </c>
      <c r="Q12" s="40">
        <f t="shared" si="3"/>
        <v>41.5</v>
      </c>
    </row>
    <row r="13" spans="1:17" ht="16.5" customHeight="1">
      <c r="A13" s="2">
        <v>11</v>
      </c>
      <c r="B13" s="11" t="s">
        <v>26</v>
      </c>
      <c r="C13" s="38">
        <f>Март!H15</f>
        <v>75</v>
      </c>
      <c r="D13" s="3">
        <f>Март!G15</f>
        <v>1</v>
      </c>
      <c r="E13" s="41">
        <f>Март!I15</f>
        <v>75</v>
      </c>
      <c r="F13" s="38">
        <f>Апрель!H16</f>
        <v>0</v>
      </c>
      <c r="G13" s="3">
        <f>Апрель!G16</f>
        <v>0</v>
      </c>
      <c r="H13" s="42">
        <f>Апрель!I16</f>
        <v>0</v>
      </c>
      <c r="I13" s="38">
        <v>0</v>
      </c>
      <c r="J13" s="3">
        <v>0</v>
      </c>
      <c r="K13" s="42">
        <v>0</v>
      </c>
      <c r="L13" s="44"/>
      <c r="M13" s="45"/>
      <c r="N13" s="43"/>
      <c r="O13" s="38">
        <f t="shared" si="1"/>
        <v>75</v>
      </c>
      <c r="P13" s="39">
        <f t="shared" si="2"/>
        <v>1</v>
      </c>
      <c r="Q13" s="40">
        <f t="shared" si="3"/>
        <v>75</v>
      </c>
    </row>
    <row r="14" spans="1:17" ht="16.5" customHeight="1">
      <c r="A14" s="2">
        <v>12</v>
      </c>
      <c r="B14" s="7" t="s">
        <v>33</v>
      </c>
      <c r="C14" s="38">
        <f>Март!H4</f>
        <v>1</v>
      </c>
      <c r="D14" s="3">
        <f>Март!G4</f>
        <v>1</v>
      </c>
      <c r="E14" s="41">
        <f>Март!I4</f>
        <v>1</v>
      </c>
      <c r="F14" s="38">
        <f>Апрель!H4</f>
        <v>28</v>
      </c>
      <c r="G14" s="3">
        <f>Апрель!G4</f>
        <v>1</v>
      </c>
      <c r="H14" s="42">
        <f>Апрель!I4</f>
        <v>28</v>
      </c>
      <c r="I14" s="38">
        <f>Май!I4</f>
        <v>32</v>
      </c>
      <c r="J14" s="3">
        <f>Май!H4</f>
        <v>2</v>
      </c>
      <c r="K14" s="42">
        <f>I14/J14</f>
        <v>16</v>
      </c>
      <c r="L14" s="38"/>
      <c r="M14" s="3"/>
      <c r="N14" s="43"/>
      <c r="O14" s="38">
        <f t="shared" si="1"/>
        <v>61</v>
      </c>
      <c r="P14" s="39">
        <f t="shared" si="2"/>
        <v>4</v>
      </c>
      <c r="Q14" s="40">
        <f t="shared" si="3"/>
        <v>15.25</v>
      </c>
    </row>
    <row r="15" spans="1:17" ht="16.5" customHeight="1">
      <c r="A15" s="2">
        <v>13</v>
      </c>
      <c r="B15" s="7" t="s">
        <v>22</v>
      </c>
      <c r="C15" s="38">
        <f>Март!H11</f>
        <v>50</v>
      </c>
      <c r="D15" s="3">
        <f>Март!G11</f>
        <v>2</v>
      </c>
      <c r="E15" s="41">
        <f>Март!I11</f>
        <v>25</v>
      </c>
      <c r="F15" s="38">
        <f>Апрель!H12</f>
        <v>0</v>
      </c>
      <c r="G15" s="3">
        <f>Апрель!G12</f>
        <v>0</v>
      </c>
      <c r="H15" s="42">
        <f>Апрель!I12</f>
        <v>0</v>
      </c>
      <c r="I15" s="38">
        <f>Май!I12</f>
        <v>10</v>
      </c>
      <c r="J15" s="3">
        <f>Май!H12</f>
        <v>1</v>
      </c>
      <c r="K15" s="42">
        <f>I15/J15</f>
        <v>10</v>
      </c>
      <c r="L15" s="38"/>
      <c r="M15" s="3"/>
      <c r="N15" s="43"/>
      <c r="O15" s="38">
        <f t="shared" si="1"/>
        <v>60</v>
      </c>
      <c r="P15" s="39">
        <f t="shared" si="2"/>
        <v>3</v>
      </c>
      <c r="Q15" s="40">
        <f t="shared" si="3"/>
        <v>20</v>
      </c>
    </row>
    <row r="16" spans="1:17" ht="16.5" customHeight="1">
      <c r="A16" s="2">
        <v>14</v>
      </c>
      <c r="B16" s="49" t="str">
        <f>Апрель!B18</f>
        <v>Стребиж Татьяна</v>
      </c>
      <c r="C16" s="38">
        <f>Март!H17</f>
        <v>0</v>
      </c>
      <c r="D16" s="3">
        <f>Март!G17</f>
        <v>0</v>
      </c>
      <c r="E16" s="41">
        <f>Март!I17</f>
        <v>0</v>
      </c>
      <c r="F16" s="38">
        <f>Апрель!H18</f>
        <v>40</v>
      </c>
      <c r="G16" s="3">
        <f>Апрель!G18</f>
        <v>1</v>
      </c>
      <c r="H16" s="42">
        <f>Апрель!I18</f>
        <v>40</v>
      </c>
      <c r="I16" s="38">
        <f>Май!I18</f>
        <v>4</v>
      </c>
      <c r="J16" s="3">
        <f>Май!H18</f>
        <v>1</v>
      </c>
      <c r="K16" s="42">
        <f>I16/J16</f>
        <v>4</v>
      </c>
      <c r="L16" s="44"/>
      <c r="M16" s="45"/>
      <c r="N16" s="43"/>
      <c r="O16" s="38">
        <f t="shared" si="1"/>
        <v>44</v>
      </c>
      <c r="P16" s="39">
        <f t="shared" si="2"/>
        <v>2</v>
      </c>
      <c r="Q16" s="40">
        <f t="shared" si="3"/>
        <v>22</v>
      </c>
    </row>
    <row r="17" spans="1:17" ht="16.5" customHeight="1">
      <c r="A17" s="2">
        <v>15</v>
      </c>
      <c r="B17" s="7" t="s">
        <v>69</v>
      </c>
      <c r="C17" s="38">
        <v>0</v>
      </c>
      <c r="D17" s="3">
        <v>0</v>
      </c>
      <c r="E17" s="41">
        <v>0</v>
      </c>
      <c r="F17" s="38">
        <f>Апрель!H8</f>
        <v>28</v>
      </c>
      <c r="G17" s="3">
        <f>Апрель!G8</f>
        <v>1</v>
      </c>
      <c r="H17" s="42">
        <f>Апрель!I8</f>
        <v>28</v>
      </c>
      <c r="I17" s="38">
        <v>0</v>
      </c>
      <c r="J17" s="3">
        <v>0</v>
      </c>
      <c r="K17" s="42">
        <v>0</v>
      </c>
      <c r="L17" s="38"/>
      <c r="M17" s="3"/>
      <c r="N17" s="43"/>
      <c r="O17" s="38">
        <f t="shared" si="1"/>
        <v>28</v>
      </c>
      <c r="P17" s="39">
        <f t="shared" si="2"/>
        <v>1</v>
      </c>
      <c r="Q17" s="40">
        <f t="shared" si="3"/>
        <v>28</v>
      </c>
    </row>
    <row r="18" spans="1:17" ht="16.5" customHeight="1">
      <c r="A18" s="2">
        <v>16</v>
      </c>
      <c r="B18" s="7" t="s">
        <v>44</v>
      </c>
      <c r="C18" s="38">
        <v>0</v>
      </c>
      <c r="D18" s="3">
        <v>0</v>
      </c>
      <c r="E18" s="41">
        <v>0</v>
      </c>
      <c r="F18" s="38">
        <v>0</v>
      </c>
      <c r="G18" s="3">
        <v>0</v>
      </c>
      <c r="H18" s="42">
        <v>0</v>
      </c>
      <c r="I18" s="38">
        <v>18</v>
      </c>
      <c r="J18" s="3">
        <v>1</v>
      </c>
      <c r="K18" s="42">
        <f>I18/J18</f>
        <v>18</v>
      </c>
      <c r="L18" s="38"/>
      <c r="M18" s="3"/>
      <c r="N18" s="43"/>
      <c r="O18" s="38">
        <f t="shared" si="1"/>
        <v>18</v>
      </c>
      <c r="P18" s="39">
        <f t="shared" si="2"/>
        <v>1</v>
      </c>
      <c r="Q18" s="40">
        <f t="shared" si="3"/>
        <v>18</v>
      </c>
    </row>
    <row r="19" spans="1:17" ht="16.5" customHeight="1">
      <c r="A19" s="2">
        <v>17</v>
      </c>
      <c r="B19" s="7" t="s">
        <v>68</v>
      </c>
      <c r="C19" s="38">
        <f>Март!H6</f>
        <v>10</v>
      </c>
      <c r="D19" s="3">
        <f>Март!G6</f>
        <v>1</v>
      </c>
      <c r="E19" s="41">
        <f>Март!I6</f>
        <v>10</v>
      </c>
      <c r="F19" s="38">
        <f>Апрель!H6</f>
        <v>0</v>
      </c>
      <c r="G19" s="3">
        <f>Апрель!G6</f>
        <v>0</v>
      </c>
      <c r="H19" s="42">
        <f>Апрель!I6</f>
        <v>0</v>
      </c>
      <c r="I19" s="38">
        <v>0</v>
      </c>
      <c r="J19" s="3">
        <v>0</v>
      </c>
      <c r="K19" s="42">
        <v>0</v>
      </c>
      <c r="L19" s="38"/>
      <c r="M19" s="3"/>
      <c r="N19" s="43"/>
      <c r="O19" s="38">
        <f t="shared" si="1"/>
        <v>10</v>
      </c>
      <c r="P19" s="39">
        <f t="shared" si="2"/>
        <v>1</v>
      </c>
      <c r="Q19" s="40">
        <f t="shared" si="3"/>
        <v>10</v>
      </c>
    </row>
    <row r="20" spans="1:17" ht="16.5" customHeight="1">
      <c r="A20" s="2">
        <v>18</v>
      </c>
      <c r="B20" s="49" t="s">
        <v>46</v>
      </c>
      <c r="C20" s="38">
        <f>Март!H19</f>
        <v>0</v>
      </c>
      <c r="D20" s="3">
        <f>Март!G19</f>
        <v>0</v>
      </c>
      <c r="E20" s="41">
        <f>Март!I19</f>
        <v>0</v>
      </c>
      <c r="F20" s="38">
        <f>Апрель!H20</f>
        <v>0</v>
      </c>
      <c r="G20" s="3">
        <f>Апрель!G20</f>
        <v>0</v>
      </c>
      <c r="H20" s="42">
        <f>Апрель!I20</f>
        <v>0</v>
      </c>
      <c r="I20" s="38">
        <f>Май!I16</f>
        <v>10</v>
      </c>
      <c r="J20" s="3">
        <f>Май!H16</f>
        <v>1</v>
      </c>
      <c r="K20" s="42">
        <f>I20/J20</f>
        <v>10</v>
      </c>
      <c r="L20" s="50"/>
      <c r="M20" s="51"/>
      <c r="N20" s="52"/>
      <c r="O20" s="38">
        <f t="shared" si="1"/>
        <v>10</v>
      </c>
      <c r="P20" s="39">
        <f t="shared" si="2"/>
        <v>1</v>
      </c>
      <c r="Q20" s="40">
        <f t="shared" si="3"/>
        <v>10</v>
      </c>
    </row>
    <row r="21" spans="1:17" ht="16.5" customHeight="1">
      <c r="A21" s="2">
        <v>19</v>
      </c>
      <c r="B21" s="49" t="s">
        <v>45</v>
      </c>
      <c r="C21" s="38">
        <f>Март!H18</f>
        <v>0</v>
      </c>
      <c r="D21" s="3">
        <f>Март!G18</f>
        <v>0</v>
      </c>
      <c r="E21" s="41">
        <f>Март!I18</f>
        <v>0</v>
      </c>
      <c r="F21" s="38">
        <f>Апрель!H19</f>
        <v>0</v>
      </c>
      <c r="G21" s="3">
        <f>Апрель!G19</f>
        <v>0</v>
      </c>
      <c r="H21" s="42">
        <f>Апрель!I19</f>
        <v>0</v>
      </c>
      <c r="I21" s="38">
        <f>Май!I13</f>
        <v>20</v>
      </c>
      <c r="J21" s="3">
        <f>Май!H13</f>
        <v>2</v>
      </c>
      <c r="K21" s="42">
        <f>I21/J21</f>
        <v>10</v>
      </c>
      <c r="L21" s="44"/>
      <c r="M21" s="45"/>
      <c r="N21" s="43"/>
      <c r="O21" s="38">
        <f t="shared" si="1"/>
        <v>20</v>
      </c>
      <c r="P21" s="39">
        <f t="shared" si="2"/>
        <v>2</v>
      </c>
      <c r="Q21" s="40">
        <f t="shared" si="3"/>
        <v>10</v>
      </c>
    </row>
    <row r="22" spans="1:17" ht="16.5" customHeight="1">
      <c r="A22" s="2">
        <v>20</v>
      </c>
      <c r="B22" s="7" t="s">
        <v>25</v>
      </c>
      <c r="C22" s="38">
        <f>Март!H14</f>
        <v>10</v>
      </c>
      <c r="D22" s="3">
        <f>Март!G14</f>
        <v>1</v>
      </c>
      <c r="E22" s="41">
        <f>Март!I14</f>
        <v>10</v>
      </c>
      <c r="F22" s="38">
        <f>Апрель!H15</f>
        <v>0</v>
      </c>
      <c r="G22" s="3">
        <f>Апрель!G15</f>
        <v>0</v>
      </c>
      <c r="H22" s="42">
        <f>Апрель!I15</f>
        <v>0</v>
      </c>
      <c r="I22" s="38">
        <v>0</v>
      </c>
      <c r="J22" s="3">
        <v>0</v>
      </c>
      <c r="K22" s="42">
        <v>0</v>
      </c>
      <c r="L22" s="44"/>
      <c r="M22" s="45"/>
      <c r="N22" s="43"/>
      <c r="O22" s="38">
        <f t="shared" si="1"/>
        <v>10</v>
      </c>
      <c r="P22" s="39">
        <f t="shared" si="2"/>
        <v>1</v>
      </c>
      <c r="Q22" s="40">
        <f t="shared" si="3"/>
        <v>10</v>
      </c>
    </row>
  </sheetData>
  <sheetProtection selectLockedCells="1" selectUnlockedCells="1"/>
  <mergeCells count="7">
    <mergeCell ref="I1:K1"/>
    <mergeCell ref="L1:N1"/>
    <mergeCell ref="O1:Q1"/>
    <mergeCell ref="A1:A2"/>
    <mergeCell ref="B1:B2"/>
    <mergeCell ref="C1:E1"/>
    <mergeCell ref="F1:H1"/>
  </mergeCells>
  <printOptions/>
  <pageMargins left="0" right="0" top="0" bottom="0" header="0.5118055555555555" footer="0.5118055555555555"/>
  <pageSetup horizontalDpi="300" verticalDpi="300" orientation="portrait" paperSize="9" scale="7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M18"/>
  <sheetViews>
    <sheetView zoomScale="47" zoomScaleNormal="47" workbookViewId="0" topLeftCell="A1">
      <selection activeCell="B11" sqref="A1:Q46"/>
    </sheetView>
  </sheetViews>
  <sheetFormatPr defaultColWidth="9.00390625" defaultRowHeight="12.75"/>
  <cols>
    <col min="1" max="1" width="4.125" style="1" customWidth="1"/>
    <col min="2" max="2" width="24.25390625" style="0" customWidth="1"/>
    <col min="3" max="3" width="6.00390625" style="0" customWidth="1"/>
    <col min="4" max="4" width="5.25390625" style="0" customWidth="1"/>
    <col min="5" max="6" width="5.875" style="0" customWidth="1"/>
    <col min="7" max="7" width="6.125" style="0" customWidth="1"/>
    <col min="8" max="8" width="8.625" style="0" customWidth="1"/>
    <col min="9" max="9" width="14.00390625" style="0" customWidth="1"/>
    <col min="13" max="13" width="11.625" style="0" customWidth="1"/>
  </cols>
  <sheetData>
    <row r="1" spans="1:13" s="5" customFormat="1" ht="43.5" customHeight="1">
      <c r="A1" s="2" t="s">
        <v>0</v>
      </c>
      <c r="B1" s="3" t="s">
        <v>1</v>
      </c>
      <c r="C1" s="4" t="s">
        <v>27</v>
      </c>
      <c r="D1" s="4" t="s">
        <v>28</v>
      </c>
      <c r="E1" s="4" t="s">
        <v>29</v>
      </c>
      <c r="F1" s="4" t="s">
        <v>30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31</v>
      </c>
      <c r="L1" s="3" t="s">
        <v>11</v>
      </c>
      <c r="M1" s="3" t="s">
        <v>32</v>
      </c>
    </row>
    <row r="2" spans="1:13" ht="18" customHeight="1">
      <c r="A2" s="6">
        <v>1</v>
      </c>
      <c r="B2" s="7" t="s">
        <v>13</v>
      </c>
      <c r="C2" s="8">
        <v>100</v>
      </c>
      <c r="D2" s="8">
        <v>55</v>
      </c>
      <c r="E2" s="8">
        <v>0</v>
      </c>
      <c r="F2" s="8">
        <v>28</v>
      </c>
      <c r="G2" s="8">
        <f>COUNTIF(C2:F2,"&lt;&gt;0")</f>
        <v>3</v>
      </c>
      <c r="H2" s="9">
        <f>SUM(C2:F2)</f>
        <v>183</v>
      </c>
      <c r="I2" s="10">
        <f>IF(G2&lt;&gt;0,H2/G2,0)</f>
        <v>61</v>
      </c>
      <c r="J2" s="8">
        <v>4</v>
      </c>
      <c r="K2" s="8">
        <v>4</v>
      </c>
      <c r="L2" s="8">
        <v>17</v>
      </c>
      <c r="M2" s="8">
        <v>112</v>
      </c>
    </row>
    <row r="3" spans="1:13" ht="18" customHeight="1">
      <c r="A3" s="6">
        <v>2</v>
      </c>
      <c r="B3" s="7" t="s">
        <v>14</v>
      </c>
      <c r="C3" s="8">
        <v>55</v>
      </c>
      <c r="D3" s="8">
        <v>100</v>
      </c>
      <c r="E3" s="8">
        <v>0</v>
      </c>
      <c r="F3" s="8">
        <v>28</v>
      </c>
      <c r="G3" s="8">
        <f aca="true" t="shared" si="0" ref="G3:G16">COUNTIF(C3:F3,"&lt;&gt;0")</f>
        <v>3</v>
      </c>
      <c r="H3" s="9">
        <f aca="true" t="shared" si="1" ref="H3:H16">SUM(C3:F3)</f>
        <v>183</v>
      </c>
      <c r="I3" s="10">
        <f aca="true" t="shared" si="2" ref="I3:I16">IF(G3&lt;&gt;0,H3/G3,0)</f>
        <v>61</v>
      </c>
      <c r="J3" s="8"/>
      <c r="K3" s="8">
        <v>1</v>
      </c>
      <c r="L3" s="8"/>
      <c r="M3" s="8"/>
    </row>
    <row r="4" spans="1:13" ht="18" customHeight="1">
      <c r="A4" s="6">
        <v>3</v>
      </c>
      <c r="B4" s="7" t="s">
        <v>33</v>
      </c>
      <c r="C4" s="8">
        <v>28</v>
      </c>
      <c r="D4" s="8">
        <v>0</v>
      </c>
      <c r="E4" s="8">
        <v>0</v>
      </c>
      <c r="F4" s="8">
        <v>0</v>
      </c>
      <c r="G4" s="8">
        <f t="shared" si="0"/>
        <v>1</v>
      </c>
      <c r="H4" s="9">
        <f t="shared" si="1"/>
        <v>28</v>
      </c>
      <c r="I4" s="10">
        <f t="shared" si="2"/>
        <v>28</v>
      </c>
      <c r="J4" s="8"/>
      <c r="K4" s="8"/>
      <c r="L4" s="8"/>
      <c r="M4" s="8"/>
    </row>
    <row r="5" spans="1:13" ht="19.5" customHeight="1">
      <c r="A5" s="6">
        <v>4</v>
      </c>
      <c r="B5" s="7" t="s">
        <v>16</v>
      </c>
      <c r="C5" s="8">
        <v>0</v>
      </c>
      <c r="D5" s="8">
        <v>0</v>
      </c>
      <c r="E5" s="8">
        <v>0</v>
      </c>
      <c r="F5" s="8">
        <v>0</v>
      </c>
      <c r="G5" s="8">
        <f t="shared" si="0"/>
        <v>0</v>
      </c>
      <c r="H5" s="9">
        <f t="shared" si="1"/>
        <v>0</v>
      </c>
      <c r="I5" s="10">
        <f t="shared" si="2"/>
        <v>0</v>
      </c>
      <c r="J5" s="8"/>
      <c r="K5" s="8"/>
      <c r="L5" s="8"/>
      <c r="M5" s="8"/>
    </row>
    <row r="6" spans="1:13" ht="19.5" customHeight="1">
      <c r="A6" s="6">
        <v>5</v>
      </c>
      <c r="B6" s="7" t="s">
        <v>34</v>
      </c>
      <c r="C6" s="8">
        <v>0</v>
      </c>
      <c r="D6" s="8">
        <v>0</v>
      </c>
      <c r="E6" s="8">
        <v>0</v>
      </c>
      <c r="F6" s="8">
        <v>0</v>
      </c>
      <c r="G6" s="8">
        <f t="shared" si="0"/>
        <v>0</v>
      </c>
      <c r="H6" s="9">
        <f t="shared" si="1"/>
        <v>0</v>
      </c>
      <c r="I6" s="10">
        <f t="shared" si="2"/>
        <v>0</v>
      </c>
      <c r="J6" s="8"/>
      <c r="K6" s="8"/>
      <c r="L6" s="8"/>
      <c r="M6" s="8"/>
    </row>
    <row r="7" spans="1:13" ht="18" customHeight="1">
      <c r="A7" s="6">
        <v>6</v>
      </c>
      <c r="B7" s="7" t="s">
        <v>18</v>
      </c>
      <c r="C7" s="8">
        <v>10</v>
      </c>
      <c r="D7" s="8">
        <v>28</v>
      </c>
      <c r="E7" s="8">
        <v>0</v>
      </c>
      <c r="F7" s="8">
        <v>100</v>
      </c>
      <c r="G7" s="8">
        <f t="shared" si="0"/>
        <v>3</v>
      </c>
      <c r="H7" s="9">
        <f t="shared" si="1"/>
        <v>138</v>
      </c>
      <c r="I7" s="10">
        <f t="shared" si="2"/>
        <v>46</v>
      </c>
      <c r="J7" s="8"/>
      <c r="K7" s="8">
        <v>1</v>
      </c>
      <c r="L7" s="8"/>
      <c r="M7" s="8"/>
    </row>
    <row r="8" spans="1:13" ht="18" customHeight="1">
      <c r="A8" s="6">
        <v>7</v>
      </c>
      <c r="B8" s="7" t="s">
        <v>35</v>
      </c>
      <c r="C8" s="8">
        <v>28</v>
      </c>
      <c r="D8" s="8">
        <v>0</v>
      </c>
      <c r="E8" s="8">
        <v>0</v>
      </c>
      <c r="F8" s="8">
        <v>0</v>
      </c>
      <c r="G8" s="8">
        <f t="shared" si="0"/>
        <v>1</v>
      </c>
      <c r="H8" s="9">
        <f t="shared" si="1"/>
        <v>28</v>
      </c>
      <c r="I8" s="10">
        <f t="shared" si="2"/>
        <v>28</v>
      </c>
      <c r="J8" s="8"/>
      <c r="K8" s="8"/>
      <c r="L8" s="8"/>
      <c r="M8" s="8"/>
    </row>
    <row r="9" spans="1:13" ht="18" customHeight="1">
      <c r="A9" s="6">
        <v>8</v>
      </c>
      <c r="B9" s="7" t="s">
        <v>19</v>
      </c>
      <c r="C9" s="8">
        <v>18</v>
      </c>
      <c r="D9" s="8">
        <v>28</v>
      </c>
      <c r="E9" s="8">
        <v>0</v>
      </c>
      <c r="F9" s="8">
        <v>0</v>
      </c>
      <c r="G9" s="8">
        <f t="shared" si="0"/>
        <v>2</v>
      </c>
      <c r="H9" s="9">
        <f t="shared" si="1"/>
        <v>46</v>
      </c>
      <c r="I9" s="10">
        <f t="shared" si="2"/>
        <v>23</v>
      </c>
      <c r="J9" s="8"/>
      <c r="K9" s="8"/>
      <c r="L9" s="8"/>
      <c r="M9" s="8"/>
    </row>
    <row r="10" spans="1:13" ht="18" customHeight="1">
      <c r="A10" s="6">
        <v>9</v>
      </c>
      <c r="B10" s="7" t="s">
        <v>20</v>
      </c>
      <c r="C10" s="8">
        <v>75</v>
      </c>
      <c r="D10" s="8">
        <v>40</v>
      </c>
      <c r="E10" s="8">
        <v>0</v>
      </c>
      <c r="F10" s="8">
        <v>75</v>
      </c>
      <c r="G10" s="8">
        <f t="shared" si="0"/>
        <v>3</v>
      </c>
      <c r="H10" s="9">
        <f t="shared" si="1"/>
        <v>190</v>
      </c>
      <c r="I10" s="10">
        <f t="shared" si="2"/>
        <v>63.333333333333336</v>
      </c>
      <c r="J10" s="8"/>
      <c r="K10" s="8"/>
      <c r="L10" s="8"/>
      <c r="M10" s="8"/>
    </row>
    <row r="11" spans="1:13" ht="18" customHeight="1">
      <c r="A11" s="6">
        <v>10</v>
      </c>
      <c r="B11" s="7" t="s">
        <v>21</v>
      </c>
      <c r="C11" s="8">
        <v>40</v>
      </c>
      <c r="D11" s="8">
        <v>18</v>
      </c>
      <c r="E11" s="8">
        <v>0</v>
      </c>
      <c r="F11" s="8">
        <v>18</v>
      </c>
      <c r="G11" s="8">
        <f t="shared" si="0"/>
        <v>3</v>
      </c>
      <c r="H11" s="9">
        <f t="shared" si="1"/>
        <v>76</v>
      </c>
      <c r="I11" s="10">
        <f t="shared" si="2"/>
        <v>25.333333333333332</v>
      </c>
      <c r="J11" s="8"/>
      <c r="K11" s="8"/>
      <c r="L11" s="8"/>
      <c r="M11" s="8"/>
    </row>
    <row r="12" spans="1:13" ht="18" customHeight="1">
      <c r="A12" s="6">
        <v>11</v>
      </c>
      <c r="B12" s="7" t="s">
        <v>22</v>
      </c>
      <c r="C12" s="8">
        <v>0</v>
      </c>
      <c r="D12" s="8">
        <v>0</v>
      </c>
      <c r="E12" s="8">
        <v>0</v>
      </c>
      <c r="F12" s="8">
        <v>0</v>
      </c>
      <c r="G12" s="8">
        <f t="shared" si="0"/>
        <v>0</v>
      </c>
      <c r="H12" s="9">
        <f t="shared" si="1"/>
        <v>0</v>
      </c>
      <c r="I12" s="10">
        <f t="shared" si="2"/>
        <v>0</v>
      </c>
      <c r="J12" s="8"/>
      <c r="K12" s="8"/>
      <c r="L12" s="8"/>
      <c r="M12" s="8"/>
    </row>
    <row r="13" spans="1:13" ht="18" customHeight="1">
      <c r="A13" s="6">
        <v>12</v>
      </c>
      <c r="B13" s="7" t="s">
        <v>23</v>
      </c>
      <c r="C13" s="8">
        <v>10</v>
      </c>
      <c r="D13" s="8">
        <v>18</v>
      </c>
      <c r="E13" s="8">
        <v>0</v>
      </c>
      <c r="F13" s="8">
        <v>0</v>
      </c>
      <c r="G13" s="8">
        <f t="shared" si="0"/>
        <v>2</v>
      </c>
      <c r="H13" s="9">
        <f t="shared" si="1"/>
        <v>28</v>
      </c>
      <c r="I13" s="10">
        <f t="shared" si="2"/>
        <v>14</v>
      </c>
      <c r="J13" s="8"/>
      <c r="K13" s="8"/>
      <c r="L13" s="8"/>
      <c r="M13" s="8"/>
    </row>
    <row r="14" spans="1:13" ht="18" customHeight="1">
      <c r="A14" s="6">
        <v>13</v>
      </c>
      <c r="B14" s="7" t="s">
        <v>24</v>
      </c>
      <c r="C14" s="8">
        <v>18</v>
      </c>
      <c r="D14" s="8">
        <v>75</v>
      </c>
      <c r="E14" s="8">
        <v>0</v>
      </c>
      <c r="F14" s="8">
        <v>55</v>
      </c>
      <c r="G14" s="8">
        <f t="shared" si="0"/>
        <v>3</v>
      </c>
      <c r="H14" s="9">
        <f t="shared" si="1"/>
        <v>148</v>
      </c>
      <c r="I14" s="10">
        <f t="shared" si="2"/>
        <v>49.333333333333336</v>
      </c>
      <c r="J14" s="8"/>
      <c r="K14" s="8"/>
      <c r="L14" s="8"/>
      <c r="M14" s="8"/>
    </row>
    <row r="15" spans="1:13" ht="18" customHeight="1">
      <c r="A15" s="6">
        <v>14</v>
      </c>
      <c r="B15" s="7" t="s">
        <v>25</v>
      </c>
      <c r="C15" s="8">
        <v>0</v>
      </c>
      <c r="D15" s="8">
        <v>0</v>
      </c>
      <c r="E15" s="8">
        <v>0</v>
      </c>
      <c r="F15" s="8">
        <v>0</v>
      </c>
      <c r="G15" s="8">
        <f t="shared" si="0"/>
        <v>0</v>
      </c>
      <c r="H15" s="9">
        <f t="shared" si="1"/>
        <v>0</v>
      </c>
      <c r="I15" s="10">
        <f t="shared" si="2"/>
        <v>0</v>
      </c>
      <c r="J15" s="8"/>
      <c r="K15" s="8"/>
      <c r="L15" s="8"/>
      <c r="M15" s="8"/>
    </row>
    <row r="16" spans="1:13" ht="18" customHeight="1">
      <c r="A16" s="6">
        <v>15</v>
      </c>
      <c r="B16" s="11" t="s">
        <v>26</v>
      </c>
      <c r="C16" s="8">
        <v>0</v>
      </c>
      <c r="D16" s="8">
        <v>0</v>
      </c>
      <c r="E16" s="8">
        <v>0</v>
      </c>
      <c r="F16" s="8">
        <v>0</v>
      </c>
      <c r="G16" s="8">
        <f t="shared" si="0"/>
        <v>0</v>
      </c>
      <c r="H16" s="9">
        <f t="shared" si="1"/>
        <v>0</v>
      </c>
      <c r="I16" s="10">
        <f t="shared" si="2"/>
        <v>0</v>
      </c>
      <c r="J16" s="8">
        <v>2</v>
      </c>
      <c r="K16" s="8"/>
      <c r="L16" s="8"/>
      <c r="M16" s="8">
        <v>138</v>
      </c>
    </row>
    <row r="17" spans="1:13" ht="15.75">
      <c r="A17" s="6">
        <v>16</v>
      </c>
      <c r="B17" s="7" t="s">
        <v>36</v>
      </c>
      <c r="C17" s="8">
        <v>0</v>
      </c>
      <c r="D17" s="8">
        <v>0</v>
      </c>
      <c r="E17" s="8">
        <v>0</v>
      </c>
      <c r="F17" s="8">
        <v>28</v>
      </c>
      <c r="G17" s="8">
        <f>COUNTIF(C17:F17,"&lt;&gt;0")</f>
        <v>1</v>
      </c>
      <c r="H17" s="9">
        <f>SUM(C17:F17)</f>
        <v>28</v>
      </c>
      <c r="I17" s="10">
        <f>IF(G17&lt;&gt;0,H17/G17,0)</f>
        <v>28</v>
      </c>
      <c r="J17" s="8"/>
      <c r="K17" s="8"/>
      <c r="L17" s="8"/>
      <c r="M17" s="8"/>
    </row>
    <row r="18" spans="1:13" ht="15.75">
      <c r="A18" s="6">
        <v>17</v>
      </c>
      <c r="B18" s="7" t="s">
        <v>37</v>
      </c>
      <c r="C18" s="8">
        <v>0</v>
      </c>
      <c r="D18" s="8">
        <v>0</v>
      </c>
      <c r="E18" s="8">
        <v>0</v>
      </c>
      <c r="F18" s="8">
        <v>40</v>
      </c>
      <c r="G18" s="8">
        <f>COUNTIF(C18:F18,"&lt;&gt;0")</f>
        <v>1</v>
      </c>
      <c r="H18" s="9">
        <f>SUM(C18:F18)</f>
        <v>40</v>
      </c>
      <c r="I18" s="10">
        <f>IF(G18&lt;&gt;0,H18/G18,0)</f>
        <v>40</v>
      </c>
      <c r="J18" s="8"/>
      <c r="K18" s="8"/>
      <c r="L18" s="8"/>
      <c r="M18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N18"/>
  <sheetViews>
    <sheetView zoomScale="47" zoomScaleNormal="47" workbookViewId="0" topLeftCell="A1">
      <selection activeCell="N44" sqref="A1:Q46"/>
    </sheetView>
  </sheetViews>
  <sheetFormatPr defaultColWidth="9.00390625" defaultRowHeight="12.75"/>
  <cols>
    <col min="1" max="1" width="4.125" style="1" customWidth="1"/>
    <col min="2" max="2" width="24.25390625" style="0" customWidth="1"/>
    <col min="3" max="3" width="6.00390625" style="0" customWidth="1"/>
    <col min="4" max="4" width="5.25390625" style="0" customWidth="1"/>
    <col min="5" max="7" width="5.875" style="0" customWidth="1"/>
    <col min="8" max="8" width="6.00390625" style="0" customWidth="1"/>
    <col min="9" max="9" width="8.00390625" style="0" customWidth="1"/>
    <col min="10" max="10" width="12.25390625" style="0" customWidth="1"/>
    <col min="11" max="11" width="8.00390625" style="0" customWidth="1"/>
    <col min="12" max="12" width="9.75390625" style="0" customWidth="1"/>
    <col min="13" max="13" width="8.25390625" style="0" customWidth="1"/>
    <col min="14" max="14" width="9.875" style="0" customWidth="1"/>
  </cols>
  <sheetData>
    <row r="1" spans="1:14" s="5" customFormat="1" ht="35.25" customHeight="1">
      <c r="A1" s="2" t="s">
        <v>0</v>
      </c>
      <c r="B1" s="3" t="s">
        <v>38</v>
      </c>
      <c r="C1" s="4" t="s">
        <v>39</v>
      </c>
      <c r="D1" s="4" t="s">
        <v>40</v>
      </c>
      <c r="E1" s="4" t="s">
        <v>41</v>
      </c>
      <c r="F1" s="4" t="s">
        <v>42</v>
      </c>
      <c r="G1" s="4" t="s">
        <v>43</v>
      </c>
      <c r="H1" s="4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ht="18" customHeight="1">
      <c r="A2" s="6">
        <v>1</v>
      </c>
      <c r="B2" s="7" t="s">
        <v>13</v>
      </c>
      <c r="C2" s="8">
        <v>75</v>
      </c>
      <c r="D2" s="8">
        <v>100</v>
      </c>
      <c r="E2" s="8">
        <v>40</v>
      </c>
      <c r="F2" s="8">
        <v>75</v>
      </c>
      <c r="G2" s="8">
        <v>0</v>
      </c>
      <c r="H2" s="12">
        <f>COUNTIF(C2:G2,"&lt;&gt;0")</f>
        <v>4</v>
      </c>
      <c r="I2" s="9">
        <f>SUM(C2:G2)</f>
        <v>290</v>
      </c>
      <c r="J2" s="10">
        <f>IF(H2&lt;&gt;0,I2/H2,0)</f>
        <v>72.5</v>
      </c>
      <c r="K2" s="8">
        <v>4</v>
      </c>
      <c r="L2" s="8">
        <v>4</v>
      </c>
      <c r="M2" s="8">
        <v>17</v>
      </c>
      <c r="N2" s="8">
        <v>112</v>
      </c>
    </row>
    <row r="3" spans="1:14" ht="18" customHeight="1">
      <c r="A3" s="6">
        <v>2</v>
      </c>
      <c r="B3" s="7" t="s">
        <v>14</v>
      </c>
      <c r="C3" s="8">
        <v>55</v>
      </c>
      <c r="D3" s="8">
        <v>18</v>
      </c>
      <c r="E3" s="8">
        <v>0</v>
      </c>
      <c r="F3" s="8">
        <v>0</v>
      </c>
      <c r="G3" s="8">
        <v>55</v>
      </c>
      <c r="H3" s="12">
        <f aca="true" t="shared" si="0" ref="H3:H18">COUNTIF(C3:G3,"&lt;&gt;0")</f>
        <v>3</v>
      </c>
      <c r="I3" s="9">
        <f aca="true" t="shared" si="1" ref="I3:I18">SUM(C3:G3)</f>
        <v>128</v>
      </c>
      <c r="J3" s="10">
        <f aca="true" t="shared" si="2" ref="J3:J16">IF(H3&lt;&gt;0,I3/H3,0)</f>
        <v>42.666666666666664</v>
      </c>
      <c r="K3" s="8"/>
      <c r="L3" s="8">
        <v>1</v>
      </c>
      <c r="M3" s="8"/>
      <c r="N3" s="8"/>
    </row>
    <row r="4" spans="1:14" ht="18" customHeight="1">
      <c r="A4" s="6">
        <v>3</v>
      </c>
      <c r="B4" s="7" t="s">
        <v>33</v>
      </c>
      <c r="C4" s="8">
        <v>0</v>
      </c>
      <c r="D4" s="8">
        <v>0</v>
      </c>
      <c r="E4" s="8">
        <v>0</v>
      </c>
      <c r="F4" s="8">
        <v>4</v>
      </c>
      <c r="G4" s="8">
        <v>28</v>
      </c>
      <c r="H4" s="12">
        <f t="shared" si="0"/>
        <v>2</v>
      </c>
      <c r="I4" s="9">
        <f t="shared" si="1"/>
        <v>32</v>
      </c>
      <c r="J4" s="10">
        <f t="shared" si="2"/>
        <v>16</v>
      </c>
      <c r="K4" s="8"/>
      <c r="L4" s="8"/>
      <c r="M4" s="8"/>
      <c r="N4" s="8"/>
    </row>
    <row r="5" spans="1:14" ht="18" customHeight="1">
      <c r="A5" s="6">
        <v>4</v>
      </c>
      <c r="B5" s="7" t="s">
        <v>16</v>
      </c>
      <c r="C5" s="8">
        <v>0</v>
      </c>
      <c r="D5" s="8">
        <v>0</v>
      </c>
      <c r="E5" s="8">
        <v>0</v>
      </c>
      <c r="F5" s="8">
        <v>100</v>
      </c>
      <c r="G5" s="8">
        <v>100</v>
      </c>
      <c r="H5" s="12">
        <f>COUNTIF(C5:G5,"&lt;&gt;0")</f>
        <v>2</v>
      </c>
      <c r="I5" s="9">
        <f>SUM(C5:G5)</f>
        <v>200</v>
      </c>
      <c r="J5" s="10">
        <f>IF(H5&lt;&gt;0,I5/H5,0)</f>
        <v>100</v>
      </c>
      <c r="K5" s="8"/>
      <c r="L5" s="8"/>
      <c r="M5" s="8"/>
      <c r="N5" s="8"/>
    </row>
    <row r="6" spans="1:14" ht="19.5" customHeight="1">
      <c r="A6" s="6">
        <v>5</v>
      </c>
      <c r="B6" s="7" t="s">
        <v>34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12">
        <f t="shared" si="0"/>
        <v>0</v>
      </c>
      <c r="I6" s="9">
        <f t="shared" si="1"/>
        <v>0</v>
      </c>
      <c r="J6" s="10">
        <f t="shared" si="2"/>
        <v>0</v>
      </c>
      <c r="K6" s="8"/>
      <c r="L6" s="8"/>
      <c r="M6" s="8"/>
      <c r="N6" s="8"/>
    </row>
    <row r="7" spans="1:14" ht="18" customHeight="1">
      <c r="A7" s="6">
        <v>6</v>
      </c>
      <c r="B7" s="7" t="s">
        <v>18</v>
      </c>
      <c r="C7" s="8">
        <v>40</v>
      </c>
      <c r="D7" s="8">
        <v>55</v>
      </c>
      <c r="E7" s="8">
        <v>28</v>
      </c>
      <c r="F7" s="8">
        <v>40</v>
      </c>
      <c r="G7" s="8">
        <v>75</v>
      </c>
      <c r="H7" s="12">
        <f t="shared" si="0"/>
        <v>5</v>
      </c>
      <c r="I7" s="9">
        <f t="shared" si="1"/>
        <v>238</v>
      </c>
      <c r="J7" s="10">
        <f t="shared" si="2"/>
        <v>47.6</v>
      </c>
      <c r="K7" s="8"/>
      <c r="L7" s="8">
        <v>1</v>
      </c>
      <c r="M7" s="8"/>
      <c r="N7" s="8"/>
    </row>
    <row r="8" spans="1:14" ht="18" customHeight="1">
      <c r="A8" s="6">
        <v>7</v>
      </c>
      <c r="B8" s="7" t="s">
        <v>44</v>
      </c>
      <c r="C8" s="8">
        <v>0</v>
      </c>
      <c r="D8" s="8">
        <v>0</v>
      </c>
      <c r="E8" s="8">
        <v>0</v>
      </c>
      <c r="F8" s="8">
        <v>0</v>
      </c>
      <c r="G8" s="8">
        <v>18</v>
      </c>
      <c r="H8" s="12">
        <f t="shared" si="0"/>
        <v>1</v>
      </c>
      <c r="I8" s="9">
        <f t="shared" si="1"/>
        <v>18</v>
      </c>
      <c r="J8" s="10">
        <f t="shared" si="2"/>
        <v>18</v>
      </c>
      <c r="K8" s="8"/>
      <c r="L8" s="8"/>
      <c r="M8" s="8"/>
      <c r="N8" s="8"/>
    </row>
    <row r="9" spans="1:14" ht="18" customHeight="1">
      <c r="A9" s="6">
        <v>8</v>
      </c>
      <c r="B9" s="7" t="s">
        <v>19</v>
      </c>
      <c r="C9" s="8">
        <v>4</v>
      </c>
      <c r="D9" s="8">
        <v>4</v>
      </c>
      <c r="E9" s="8">
        <v>0</v>
      </c>
      <c r="F9" s="8">
        <v>0</v>
      </c>
      <c r="G9" s="8">
        <v>40</v>
      </c>
      <c r="H9" s="12">
        <f t="shared" si="0"/>
        <v>3</v>
      </c>
      <c r="I9" s="9">
        <f t="shared" si="1"/>
        <v>48</v>
      </c>
      <c r="J9" s="10">
        <f t="shared" si="2"/>
        <v>16</v>
      </c>
      <c r="K9" s="8"/>
      <c r="L9" s="8"/>
      <c r="M9" s="8"/>
      <c r="N9" s="8"/>
    </row>
    <row r="10" spans="1:14" ht="18" customHeight="1">
      <c r="A10" s="6">
        <v>9</v>
      </c>
      <c r="B10" s="7" t="s">
        <v>20</v>
      </c>
      <c r="C10" s="8">
        <v>100</v>
      </c>
      <c r="D10" s="8">
        <v>75</v>
      </c>
      <c r="E10" s="8">
        <v>100</v>
      </c>
      <c r="F10" s="8">
        <v>55</v>
      </c>
      <c r="G10" s="8">
        <v>0</v>
      </c>
      <c r="H10" s="12">
        <f t="shared" si="0"/>
        <v>4</v>
      </c>
      <c r="I10" s="9">
        <f t="shared" si="1"/>
        <v>330</v>
      </c>
      <c r="J10" s="10">
        <f t="shared" si="2"/>
        <v>82.5</v>
      </c>
      <c r="K10" s="8">
        <v>2</v>
      </c>
      <c r="L10" s="8">
        <v>1</v>
      </c>
      <c r="M10" s="8"/>
      <c r="N10" s="8"/>
    </row>
    <row r="11" spans="1:14" ht="18" customHeight="1">
      <c r="A11" s="6">
        <v>10</v>
      </c>
      <c r="B11" s="7" t="s">
        <v>21</v>
      </c>
      <c r="C11" s="8">
        <v>18</v>
      </c>
      <c r="D11" s="8">
        <v>28</v>
      </c>
      <c r="E11" s="8">
        <v>18</v>
      </c>
      <c r="F11" s="8">
        <v>28</v>
      </c>
      <c r="G11" s="8">
        <v>0</v>
      </c>
      <c r="H11" s="12">
        <f t="shared" si="0"/>
        <v>4</v>
      </c>
      <c r="I11" s="9">
        <f t="shared" si="1"/>
        <v>92</v>
      </c>
      <c r="J11" s="10">
        <f t="shared" si="2"/>
        <v>23</v>
      </c>
      <c r="K11" s="8"/>
      <c r="L11" s="8"/>
      <c r="M11" s="8"/>
      <c r="N11" s="8"/>
    </row>
    <row r="12" spans="1:14" ht="18" customHeight="1">
      <c r="A12" s="6">
        <v>11</v>
      </c>
      <c r="B12" s="7" t="s">
        <v>22</v>
      </c>
      <c r="C12" s="8">
        <v>0</v>
      </c>
      <c r="D12" s="8">
        <v>0</v>
      </c>
      <c r="E12" s="8">
        <v>0</v>
      </c>
      <c r="F12" s="8">
        <v>10</v>
      </c>
      <c r="G12" s="8">
        <v>0</v>
      </c>
      <c r="H12" s="12">
        <f>COUNTIF(C12:G12,"&lt;&gt;0")</f>
        <v>1</v>
      </c>
      <c r="I12" s="9">
        <f>SUM(C12:G12)</f>
        <v>10</v>
      </c>
      <c r="J12" s="10">
        <f>IF(H12&lt;&gt;0,I12/H12,0)</f>
        <v>10</v>
      </c>
      <c r="K12" s="8"/>
      <c r="L12" s="8"/>
      <c r="M12" s="8"/>
      <c r="N12" s="8"/>
    </row>
    <row r="13" spans="1:14" ht="18" customHeight="1">
      <c r="A13" s="6">
        <v>12</v>
      </c>
      <c r="B13" s="7" t="s">
        <v>45</v>
      </c>
      <c r="C13" s="8">
        <v>10</v>
      </c>
      <c r="D13" s="8">
        <v>10</v>
      </c>
      <c r="E13" s="8">
        <v>0</v>
      </c>
      <c r="F13" s="8">
        <v>0</v>
      </c>
      <c r="G13" s="8">
        <v>0</v>
      </c>
      <c r="H13" s="12">
        <f t="shared" si="0"/>
        <v>2</v>
      </c>
      <c r="I13" s="9">
        <f t="shared" si="1"/>
        <v>20</v>
      </c>
      <c r="J13" s="10">
        <f t="shared" si="2"/>
        <v>10</v>
      </c>
      <c r="K13" s="8"/>
      <c r="L13" s="8"/>
      <c r="M13" s="8"/>
      <c r="N13" s="8"/>
    </row>
    <row r="14" spans="1:14" ht="18" customHeight="1">
      <c r="A14" s="6">
        <v>13</v>
      </c>
      <c r="B14" s="7" t="s">
        <v>23</v>
      </c>
      <c r="C14" s="8">
        <v>0</v>
      </c>
      <c r="D14" s="8">
        <v>0</v>
      </c>
      <c r="E14" s="8">
        <v>0</v>
      </c>
      <c r="F14" s="8">
        <v>18</v>
      </c>
      <c r="G14" s="8">
        <v>0</v>
      </c>
      <c r="H14" s="12">
        <f t="shared" si="0"/>
        <v>1</v>
      </c>
      <c r="I14" s="9">
        <f t="shared" si="1"/>
        <v>18</v>
      </c>
      <c r="J14" s="10">
        <f t="shared" si="2"/>
        <v>18</v>
      </c>
      <c r="K14" s="8"/>
      <c r="L14" s="8"/>
      <c r="M14" s="8"/>
      <c r="N14" s="8"/>
    </row>
    <row r="15" spans="1:14" ht="18" customHeight="1">
      <c r="A15" s="6">
        <v>14</v>
      </c>
      <c r="B15" s="7" t="s">
        <v>24</v>
      </c>
      <c r="C15" s="8">
        <v>28</v>
      </c>
      <c r="D15" s="8">
        <v>40</v>
      </c>
      <c r="E15" s="8">
        <v>75</v>
      </c>
      <c r="F15" s="8">
        <v>0</v>
      </c>
      <c r="G15" s="8">
        <v>0</v>
      </c>
      <c r="H15" s="12">
        <f t="shared" si="0"/>
        <v>3</v>
      </c>
      <c r="I15" s="9">
        <f t="shared" si="1"/>
        <v>143</v>
      </c>
      <c r="J15" s="10">
        <f t="shared" si="2"/>
        <v>47.666666666666664</v>
      </c>
      <c r="K15" s="8"/>
      <c r="L15" s="8"/>
      <c r="M15" s="8"/>
      <c r="N15" s="8"/>
    </row>
    <row r="16" spans="1:14" ht="18" customHeight="1">
      <c r="A16" s="6">
        <v>15</v>
      </c>
      <c r="B16" s="7" t="s">
        <v>46</v>
      </c>
      <c r="C16" s="8">
        <v>0</v>
      </c>
      <c r="D16" s="8">
        <v>0</v>
      </c>
      <c r="E16" s="8">
        <v>10</v>
      </c>
      <c r="F16" s="8">
        <v>0</v>
      </c>
      <c r="G16" s="8">
        <v>0</v>
      </c>
      <c r="H16" s="12">
        <f t="shared" si="0"/>
        <v>1</v>
      </c>
      <c r="I16" s="9">
        <f t="shared" si="1"/>
        <v>10</v>
      </c>
      <c r="J16" s="10">
        <f t="shared" si="2"/>
        <v>10</v>
      </c>
      <c r="K16" s="8"/>
      <c r="L16" s="8"/>
      <c r="M16" s="8"/>
      <c r="N16" s="8"/>
    </row>
    <row r="17" spans="1:14" ht="15.75">
      <c r="A17" s="6">
        <v>16</v>
      </c>
      <c r="B17" s="7" t="s">
        <v>36</v>
      </c>
      <c r="C17" s="8">
        <v>0</v>
      </c>
      <c r="D17" s="8">
        <v>0</v>
      </c>
      <c r="E17" s="8">
        <v>55</v>
      </c>
      <c r="F17" s="8">
        <v>0</v>
      </c>
      <c r="G17" s="8">
        <v>0</v>
      </c>
      <c r="H17" s="12">
        <f t="shared" si="0"/>
        <v>1</v>
      </c>
      <c r="I17" s="9">
        <f t="shared" si="1"/>
        <v>55</v>
      </c>
      <c r="J17" s="10">
        <f>IF(H17&lt;&gt;0,I17/H17,0)</f>
        <v>55</v>
      </c>
      <c r="K17" s="8"/>
      <c r="L17" s="8"/>
      <c r="M17" s="8"/>
      <c r="N17" s="8"/>
    </row>
    <row r="18" spans="1:14" ht="15.75">
      <c r="A18" s="6">
        <v>17</v>
      </c>
      <c r="B18" s="7" t="s">
        <v>37</v>
      </c>
      <c r="C18" s="8">
        <v>0</v>
      </c>
      <c r="D18" s="8">
        <v>0</v>
      </c>
      <c r="E18" s="8">
        <v>4</v>
      </c>
      <c r="F18" s="8">
        <v>0</v>
      </c>
      <c r="G18" s="8">
        <v>0</v>
      </c>
      <c r="H18" s="12">
        <f t="shared" si="0"/>
        <v>1</v>
      </c>
      <c r="I18" s="9">
        <f t="shared" si="1"/>
        <v>4</v>
      </c>
      <c r="J18" s="10">
        <f>IF(H18&lt;&gt;0,I18/H18,0)</f>
        <v>4</v>
      </c>
      <c r="K18" s="8"/>
      <c r="L18" s="8"/>
      <c r="M18" s="8"/>
      <c r="N18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P22"/>
  <sheetViews>
    <sheetView tabSelected="1" zoomScale="80" zoomScaleNormal="80" workbookViewId="0" topLeftCell="A1">
      <selection activeCell="S14" sqref="S14"/>
    </sheetView>
  </sheetViews>
  <sheetFormatPr defaultColWidth="9.00390625" defaultRowHeight="12.75"/>
  <cols>
    <col min="1" max="1" width="4.125" style="1" customWidth="1"/>
    <col min="2" max="2" width="24.25390625" style="0" customWidth="1"/>
    <col min="3" max="4" width="6.00390625" style="0" customWidth="1"/>
    <col min="5" max="6" width="6.625" style="0" customWidth="1"/>
    <col min="7" max="9" width="5.875" style="0" customWidth="1"/>
    <col min="10" max="10" width="6.00390625" style="0" customWidth="1"/>
    <col min="11" max="11" width="8.625" style="0" customWidth="1"/>
    <col min="12" max="12" width="13.125" style="0" customWidth="1"/>
    <col min="13" max="13" width="7.375" style="0" customWidth="1"/>
    <col min="14" max="14" width="9.375" style="0" customWidth="1"/>
    <col min="15" max="15" width="6.00390625" style="0" customWidth="1"/>
    <col min="16" max="16" width="8.75390625" style="0" customWidth="1"/>
  </cols>
  <sheetData>
    <row r="1" spans="1:16" s="5" customFormat="1" ht="35.25" customHeight="1">
      <c r="A1" s="2" t="s">
        <v>0</v>
      </c>
      <c r="B1" s="3" t="s">
        <v>38</v>
      </c>
      <c r="C1" s="4" t="s">
        <v>47</v>
      </c>
      <c r="D1" s="4" t="s">
        <v>48</v>
      </c>
      <c r="E1" s="4" t="s">
        <v>49</v>
      </c>
      <c r="F1" s="4" t="s">
        <v>70</v>
      </c>
      <c r="G1" s="4" t="s">
        <v>50</v>
      </c>
      <c r="H1" s="4" t="s">
        <v>72</v>
      </c>
      <c r="I1" s="4" t="s">
        <v>73</v>
      </c>
      <c r="J1" s="4" t="s">
        <v>6</v>
      </c>
      <c r="K1" s="3" t="s">
        <v>7</v>
      </c>
      <c r="L1" s="3" t="s">
        <v>8</v>
      </c>
      <c r="M1" s="81" t="s">
        <v>9</v>
      </c>
      <c r="N1" s="81" t="s">
        <v>10</v>
      </c>
      <c r="O1" s="81" t="s">
        <v>11</v>
      </c>
      <c r="P1" s="81" t="s">
        <v>12</v>
      </c>
    </row>
    <row r="2" spans="1:16" ht="18" customHeight="1">
      <c r="A2" s="6">
        <v>1</v>
      </c>
      <c r="B2" s="7" t="s">
        <v>13</v>
      </c>
      <c r="C2" s="8">
        <v>100</v>
      </c>
      <c r="D2" s="8">
        <v>100</v>
      </c>
      <c r="E2" s="8">
        <v>55</v>
      </c>
      <c r="F2" s="8">
        <v>55</v>
      </c>
      <c r="G2" s="8">
        <v>100</v>
      </c>
      <c r="H2" s="8">
        <v>75</v>
      </c>
      <c r="I2" s="8">
        <v>100</v>
      </c>
      <c r="J2" s="12">
        <f aca="true" t="shared" si="0" ref="J2:J22">COUNTIF(C2:I2,"&lt;&gt;0")</f>
        <v>7</v>
      </c>
      <c r="K2" s="9">
        <f aca="true" t="shared" si="1" ref="K2:K22">SUM(C2:I2)</f>
        <v>585</v>
      </c>
      <c r="L2" s="10">
        <f aca="true" t="shared" si="2" ref="L2:L22">IF(J2&lt;&gt;0,K2/J2,0)</f>
        <v>83.57142857142857</v>
      </c>
      <c r="M2" s="8">
        <v>5</v>
      </c>
      <c r="N2" s="8">
        <v>5</v>
      </c>
      <c r="O2" s="8">
        <v>17</v>
      </c>
      <c r="P2" s="8">
        <v>112</v>
      </c>
    </row>
    <row r="3" spans="1:16" ht="18" customHeight="1">
      <c r="A3" s="6">
        <v>2</v>
      </c>
      <c r="B3" s="7" t="s">
        <v>20</v>
      </c>
      <c r="C3" s="8">
        <v>40</v>
      </c>
      <c r="D3" s="8">
        <v>75</v>
      </c>
      <c r="E3" s="8">
        <v>75</v>
      </c>
      <c r="F3" s="8">
        <v>100</v>
      </c>
      <c r="G3" s="8">
        <v>75</v>
      </c>
      <c r="H3" s="8">
        <v>100</v>
      </c>
      <c r="I3" s="8">
        <v>75</v>
      </c>
      <c r="J3" s="12">
        <f t="shared" si="0"/>
        <v>7</v>
      </c>
      <c r="K3" s="9">
        <f t="shared" si="1"/>
        <v>540</v>
      </c>
      <c r="L3" s="10">
        <f t="shared" si="2"/>
        <v>77.14285714285714</v>
      </c>
      <c r="M3" s="8">
        <v>2</v>
      </c>
      <c r="N3" s="8">
        <v>1</v>
      </c>
      <c r="O3" s="8"/>
      <c r="P3" s="8"/>
    </row>
    <row r="4" spans="1:16" ht="18" customHeight="1">
      <c r="A4" s="6">
        <v>3</v>
      </c>
      <c r="B4" s="7" t="s">
        <v>18</v>
      </c>
      <c r="C4" s="8">
        <v>55</v>
      </c>
      <c r="D4" s="8">
        <v>28</v>
      </c>
      <c r="E4" s="8">
        <v>100</v>
      </c>
      <c r="F4" s="8">
        <v>75</v>
      </c>
      <c r="G4" s="8">
        <v>55</v>
      </c>
      <c r="H4" s="8">
        <v>55</v>
      </c>
      <c r="I4" s="8">
        <v>55</v>
      </c>
      <c r="J4" s="12">
        <f t="shared" si="0"/>
        <v>7</v>
      </c>
      <c r="K4" s="9">
        <f t="shared" si="1"/>
        <v>423</v>
      </c>
      <c r="L4" s="10">
        <f t="shared" si="2"/>
        <v>60.42857142857143</v>
      </c>
      <c r="M4" s="8"/>
      <c r="N4" s="8">
        <v>2</v>
      </c>
      <c r="O4" s="8"/>
      <c r="P4" s="8">
        <v>108</v>
      </c>
    </row>
    <row r="5" spans="1:16" ht="18" customHeight="1">
      <c r="A5" s="6">
        <v>6</v>
      </c>
      <c r="B5" s="7" t="s">
        <v>24</v>
      </c>
      <c r="C5" s="8">
        <v>0</v>
      </c>
      <c r="D5" s="8">
        <v>0</v>
      </c>
      <c r="E5" s="8">
        <v>0</v>
      </c>
      <c r="F5" s="8">
        <v>40</v>
      </c>
      <c r="G5" s="8">
        <v>40</v>
      </c>
      <c r="H5" s="8">
        <v>28</v>
      </c>
      <c r="I5" s="8">
        <v>40</v>
      </c>
      <c r="J5" s="12">
        <f t="shared" si="0"/>
        <v>4</v>
      </c>
      <c r="K5" s="9">
        <f t="shared" si="1"/>
        <v>148</v>
      </c>
      <c r="L5" s="10">
        <f t="shared" si="2"/>
        <v>37</v>
      </c>
      <c r="M5" s="8"/>
      <c r="N5" s="8"/>
      <c r="O5" s="8"/>
      <c r="P5" s="8"/>
    </row>
    <row r="6" spans="1:16" ht="19.5" customHeight="1">
      <c r="A6" s="6">
        <v>4</v>
      </c>
      <c r="B6" s="7" t="s">
        <v>16</v>
      </c>
      <c r="C6" s="8">
        <v>75</v>
      </c>
      <c r="D6" s="8">
        <v>55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12">
        <f t="shared" si="0"/>
        <v>2</v>
      </c>
      <c r="K6" s="9">
        <f t="shared" si="1"/>
        <v>130</v>
      </c>
      <c r="L6" s="10">
        <f t="shared" si="2"/>
        <v>65</v>
      </c>
      <c r="M6" s="8"/>
      <c r="N6" s="8"/>
      <c r="O6" s="8"/>
      <c r="P6" s="8"/>
    </row>
    <row r="7" spans="1:16" ht="18" customHeight="1">
      <c r="A7" s="6">
        <v>5</v>
      </c>
      <c r="B7" s="7" t="s">
        <v>14</v>
      </c>
      <c r="C7" s="8">
        <v>0</v>
      </c>
      <c r="D7" s="8">
        <v>40</v>
      </c>
      <c r="E7" s="8">
        <v>40</v>
      </c>
      <c r="F7" s="8">
        <v>0</v>
      </c>
      <c r="G7" s="8">
        <v>0</v>
      </c>
      <c r="H7" s="8">
        <v>0</v>
      </c>
      <c r="I7" s="8">
        <v>28</v>
      </c>
      <c r="J7" s="12">
        <f t="shared" si="0"/>
        <v>3</v>
      </c>
      <c r="K7" s="9">
        <f t="shared" si="1"/>
        <v>108</v>
      </c>
      <c r="L7" s="10">
        <f t="shared" si="2"/>
        <v>36</v>
      </c>
      <c r="M7" s="8"/>
      <c r="N7" s="8">
        <v>1</v>
      </c>
      <c r="O7" s="8"/>
      <c r="P7" s="8"/>
    </row>
    <row r="8" spans="1:16" ht="18" customHeight="1">
      <c r="A8" s="6">
        <v>9</v>
      </c>
      <c r="B8" s="7" t="s">
        <v>21</v>
      </c>
      <c r="C8" s="8">
        <v>0</v>
      </c>
      <c r="D8" s="8">
        <v>0</v>
      </c>
      <c r="E8" s="8">
        <v>28</v>
      </c>
      <c r="F8" s="8">
        <v>0</v>
      </c>
      <c r="G8" s="8">
        <v>0</v>
      </c>
      <c r="H8" s="8">
        <v>40</v>
      </c>
      <c r="I8" s="8">
        <v>18</v>
      </c>
      <c r="J8" s="12">
        <f t="shared" si="0"/>
        <v>3</v>
      </c>
      <c r="K8" s="9">
        <f t="shared" si="1"/>
        <v>86</v>
      </c>
      <c r="L8" s="10">
        <f t="shared" si="2"/>
        <v>28.666666666666668</v>
      </c>
      <c r="M8" s="8"/>
      <c r="N8" s="8"/>
      <c r="O8" s="8"/>
      <c r="P8" s="8"/>
    </row>
    <row r="9" spans="1:16" ht="18" customHeight="1">
      <c r="A9" s="6">
        <v>7</v>
      </c>
      <c r="B9" s="7" t="s">
        <v>19</v>
      </c>
      <c r="C9" s="8">
        <v>28</v>
      </c>
      <c r="D9" s="8">
        <v>0</v>
      </c>
      <c r="E9" s="8">
        <v>10</v>
      </c>
      <c r="F9" s="8">
        <v>0</v>
      </c>
      <c r="G9" s="8">
        <v>0</v>
      </c>
      <c r="H9" s="8">
        <v>18</v>
      </c>
      <c r="I9" s="8">
        <v>10</v>
      </c>
      <c r="J9" s="12">
        <f t="shared" si="0"/>
        <v>4</v>
      </c>
      <c r="K9" s="9">
        <f t="shared" si="1"/>
        <v>66</v>
      </c>
      <c r="L9" s="10">
        <f t="shared" si="2"/>
        <v>16.5</v>
      </c>
      <c r="M9" s="8"/>
      <c r="N9" s="8"/>
      <c r="O9" s="8"/>
      <c r="P9" s="8"/>
    </row>
    <row r="10" spans="1:16" ht="18" customHeight="1">
      <c r="A10" s="6">
        <v>10</v>
      </c>
      <c r="B10" s="7" t="s">
        <v>35</v>
      </c>
      <c r="C10" s="8">
        <v>0</v>
      </c>
      <c r="D10" s="8">
        <v>0</v>
      </c>
      <c r="E10" s="8">
        <v>18</v>
      </c>
      <c r="F10" s="8">
        <v>0</v>
      </c>
      <c r="G10" s="8">
        <v>18</v>
      </c>
      <c r="H10" s="8">
        <v>0</v>
      </c>
      <c r="I10" s="8">
        <v>28</v>
      </c>
      <c r="J10" s="12">
        <f t="shared" si="0"/>
        <v>3</v>
      </c>
      <c r="K10" s="9">
        <f t="shared" si="1"/>
        <v>64</v>
      </c>
      <c r="L10" s="10">
        <f t="shared" si="2"/>
        <v>21.333333333333332</v>
      </c>
      <c r="M10" s="8"/>
      <c r="N10" s="8"/>
      <c r="O10" s="8"/>
      <c r="P10" s="8"/>
    </row>
    <row r="11" spans="1:16" ht="18" customHeight="1">
      <c r="A11" s="6">
        <v>8</v>
      </c>
      <c r="B11" s="7" t="s">
        <v>51</v>
      </c>
      <c r="C11" s="8">
        <v>0</v>
      </c>
      <c r="D11" s="8">
        <v>0</v>
      </c>
      <c r="E11" s="8">
        <v>4</v>
      </c>
      <c r="F11" s="8">
        <v>28</v>
      </c>
      <c r="G11" s="8">
        <v>28</v>
      </c>
      <c r="H11" s="8">
        <v>0</v>
      </c>
      <c r="I11" s="8">
        <v>0</v>
      </c>
      <c r="J11" s="12">
        <f t="shared" si="0"/>
        <v>3</v>
      </c>
      <c r="K11" s="9">
        <f t="shared" si="1"/>
        <v>60</v>
      </c>
      <c r="L11" s="10">
        <f t="shared" si="2"/>
        <v>20</v>
      </c>
      <c r="M11" s="8">
        <v>1</v>
      </c>
      <c r="N11" s="8"/>
      <c r="O11" s="8"/>
      <c r="P11" s="8"/>
    </row>
    <row r="12" spans="1:16" ht="18" customHeight="1">
      <c r="A12" s="6">
        <v>11</v>
      </c>
      <c r="B12" s="7" t="s">
        <v>23</v>
      </c>
      <c r="C12" s="8">
        <v>0</v>
      </c>
      <c r="D12" s="8">
        <v>0</v>
      </c>
      <c r="E12" s="8">
        <v>0</v>
      </c>
      <c r="F12" s="8">
        <v>18</v>
      </c>
      <c r="G12" s="8">
        <v>0</v>
      </c>
      <c r="H12" s="8">
        <v>10</v>
      </c>
      <c r="I12" s="8">
        <v>0</v>
      </c>
      <c r="J12" s="12">
        <f t="shared" si="0"/>
        <v>2</v>
      </c>
      <c r="K12" s="9">
        <f t="shared" si="1"/>
        <v>28</v>
      </c>
      <c r="L12" s="10">
        <f t="shared" si="2"/>
        <v>14</v>
      </c>
      <c r="M12" s="8"/>
      <c r="N12" s="8"/>
      <c r="O12" s="8"/>
      <c r="P12" s="8"/>
    </row>
    <row r="13" spans="1:16" ht="18" customHeight="1">
      <c r="A13" s="6">
        <v>19</v>
      </c>
      <c r="B13" s="7" t="s">
        <v>74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28</v>
      </c>
      <c r="J13" s="12">
        <f t="shared" si="0"/>
        <v>1</v>
      </c>
      <c r="K13" s="9">
        <f t="shared" si="1"/>
        <v>28</v>
      </c>
      <c r="L13" s="10">
        <f t="shared" si="2"/>
        <v>28</v>
      </c>
      <c r="M13" s="8"/>
      <c r="N13" s="8"/>
      <c r="O13" s="8"/>
      <c r="P13" s="8"/>
    </row>
    <row r="14" spans="1:16" ht="18" customHeight="1">
      <c r="A14" s="6">
        <v>20</v>
      </c>
      <c r="B14" s="7" t="s">
        <v>75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28</v>
      </c>
      <c r="J14" s="12">
        <f t="shared" si="0"/>
        <v>1</v>
      </c>
      <c r="K14" s="9">
        <f t="shared" si="1"/>
        <v>28</v>
      </c>
      <c r="L14" s="10">
        <f t="shared" si="2"/>
        <v>28</v>
      </c>
      <c r="M14" s="8"/>
      <c r="N14" s="8"/>
      <c r="O14" s="8"/>
      <c r="P14" s="8"/>
    </row>
    <row r="15" spans="1:16" ht="18" customHeight="1">
      <c r="A15" s="6">
        <v>12</v>
      </c>
      <c r="B15" s="7" t="s">
        <v>45</v>
      </c>
      <c r="C15" s="8">
        <v>0</v>
      </c>
      <c r="D15" s="8">
        <v>0</v>
      </c>
      <c r="E15" s="8">
        <v>0</v>
      </c>
      <c r="F15" s="8">
        <v>10</v>
      </c>
      <c r="G15" s="8">
        <v>4</v>
      </c>
      <c r="H15" s="8">
        <v>0</v>
      </c>
      <c r="I15" s="8">
        <v>0</v>
      </c>
      <c r="J15" s="12">
        <f t="shared" si="0"/>
        <v>2</v>
      </c>
      <c r="K15" s="9">
        <f t="shared" si="1"/>
        <v>14</v>
      </c>
      <c r="L15" s="10">
        <f t="shared" si="2"/>
        <v>7</v>
      </c>
      <c r="M15" s="8"/>
      <c r="N15" s="8"/>
      <c r="O15" s="8"/>
      <c r="P15" s="8"/>
    </row>
    <row r="16" spans="1:16" ht="18" customHeight="1">
      <c r="A16" s="6">
        <v>13</v>
      </c>
      <c r="B16" s="7" t="s">
        <v>71</v>
      </c>
      <c r="C16" s="8">
        <v>0</v>
      </c>
      <c r="D16" s="8">
        <v>0</v>
      </c>
      <c r="E16" s="8">
        <v>0</v>
      </c>
      <c r="F16" s="8">
        <v>4</v>
      </c>
      <c r="G16" s="8">
        <v>10</v>
      </c>
      <c r="H16" s="8">
        <v>0</v>
      </c>
      <c r="I16" s="8">
        <v>0</v>
      </c>
      <c r="J16" s="12">
        <f t="shared" si="0"/>
        <v>2</v>
      </c>
      <c r="K16" s="9">
        <f t="shared" si="1"/>
        <v>14</v>
      </c>
      <c r="L16" s="10">
        <f t="shared" si="2"/>
        <v>7</v>
      </c>
      <c r="M16" s="8"/>
      <c r="N16" s="8"/>
      <c r="O16" s="8"/>
      <c r="P16" s="8"/>
    </row>
    <row r="17" spans="1:16" ht="18" customHeight="1">
      <c r="A17" s="6">
        <v>14</v>
      </c>
      <c r="B17" s="7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2">
        <f t="shared" si="0"/>
        <v>0</v>
      </c>
      <c r="K17" s="9">
        <f t="shared" si="1"/>
        <v>0</v>
      </c>
      <c r="L17" s="10">
        <f t="shared" si="2"/>
        <v>0</v>
      </c>
      <c r="M17" s="8"/>
      <c r="N17" s="8"/>
      <c r="O17" s="8"/>
      <c r="P17" s="8"/>
    </row>
    <row r="18" spans="1:16" ht="18" customHeight="1">
      <c r="A18" s="6">
        <v>15</v>
      </c>
      <c r="B18" s="7" t="s">
        <v>34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2">
        <f t="shared" si="0"/>
        <v>0</v>
      </c>
      <c r="K18" s="9">
        <f t="shared" si="1"/>
        <v>0</v>
      </c>
      <c r="L18" s="10">
        <f t="shared" si="2"/>
        <v>0</v>
      </c>
      <c r="M18" s="8"/>
      <c r="N18" s="8"/>
      <c r="O18" s="8"/>
      <c r="P18" s="8"/>
    </row>
    <row r="19" spans="1:16" ht="15.75">
      <c r="A19" s="6">
        <v>16</v>
      </c>
      <c r="B19" s="7" t="s">
        <v>22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2">
        <f t="shared" si="0"/>
        <v>0</v>
      </c>
      <c r="K19" s="9">
        <f t="shared" si="1"/>
        <v>0</v>
      </c>
      <c r="L19" s="10">
        <f t="shared" si="2"/>
        <v>0</v>
      </c>
      <c r="M19" s="8"/>
      <c r="N19" s="8"/>
      <c r="O19" s="8"/>
      <c r="P19" s="8"/>
    </row>
    <row r="20" spans="1:16" ht="15.75">
      <c r="A20" s="6">
        <v>17</v>
      </c>
      <c r="B20" s="7" t="s">
        <v>46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2">
        <f t="shared" si="0"/>
        <v>0</v>
      </c>
      <c r="K20" s="9">
        <f t="shared" si="1"/>
        <v>0</v>
      </c>
      <c r="L20" s="10">
        <f t="shared" si="2"/>
        <v>0</v>
      </c>
      <c r="M20" s="8"/>
      <c r="N20" s="8"/>
      <c r="O20" s="8"/>
      <c r="P20" s="8"/>
    </row>
    <row r="21" spans="1:16" ht="15.75">
      <c r="A21" s="6">
        <v>18</v>
      </c>
      <c r="B21" s="7" t="s">
        <v>36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2">
        <f t="shared" si="0"/>
        <v>0</v>
      </c>
      <c r="K21" s="9">
        <f t="shared" si="1"/>
        <v>0</v>
      </c>
      <c r="L21" s="10">
        <f t="shared" si="2"/>
        <v>0</v>
      </c>
      <c r="M21" s="8"/>
      <c r="N21" s="8"/>
      <c r="O21" s="8"/>
      <c r="P21" s="8"/>
    </row>
    <row r="22" spans="1:16" ht="15.75">
      <c r="A22" s="6">
        <v>21</v>
      </c>
      <c r="B22" s="7" t="s">
        <v>37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2">
        <f t="shared" si="0"/>
        <v>0</v>
      </c>
      <c r="K22" s="9">
        <f t="shared" si="1"/>
        <v>0</v>
      </c>
      <c r="L22" s="10">
        <f t="shared" si="2"/>
        <v>0</v>
      </c>
      <c r="M22" s="8"/>
      <c r="N22" s="8"/>
      <c r="O22" s="8"/>
      <c r="P22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47" zoomScaleNormal="47" workbookViewId="0" topLeftCell="A1">
      <selection activeCell="A1" sqref="A1:Q46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1"/>
  <sheetViews>
    <sheetView zoomScale="47" zoomScaleNormal="47" workbookViewId="0" topLeftCell="A1">
      <selection activeCell="A1" sqref="A1:Q46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A1"/>
  <sheetViews>
    <sheetView zoomScale="47" zoomScaleNormal="47" workbookViewId="0" topLeftCell="A1">
      <selection activeCell="A1" sqref="A1:Q46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zoomScale="47" zoomScaleNormal="47" workbookViewId="0" topLeftCell="A1">
      <selection activeCell="A1" sqref="A1:Q46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zoomScale="47" zoomScaleNormal="47" workbookViewId="0" topLeftCell="A1">
      <selection activeCell="A1" sqref="A1:Q46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Tan4ik</cp:lastModifiedBy>
  <dcterms:modified xsi:type="dcterms:W3CDTF">2011-07-01T13:46:30Z</dcterms:modified>
  <cp:category/>
  <cp:version/>
  <cp:contentType/>
  <cp:contentStatus/>
</cp:coreProperties>
</file>